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85" activeTab="7"/>
  </bookViews>
  <sheets>
    <sheet name="Le to WAUA  Buying " sheetId="1" r:id="rId1"/>
    <sheet name="Le to WAUA end-period buying" sheetId="2" r:id="rId2"/>
    <sheet name="Le to SDR end-period buying" sheetId="3" r:id="rId3"/>
    <sheet name="Le to SDR Buying" sheetId="4" r:id="rId4"/>
    <sheet name="end-period (Le to £)(SA 27)" sheetId="5" r:id="rId5"/>
    <sheet name="Midrate (Revised) Le to £(SA22)" sheetId="6" r:id="rId6"/>
    <sheet name="Midrate Le to US$ Revised(SA24)" sheetId="7" r:id="rId7"/>
    <sheet name="end-period( Le to US$)(SA23)" sheetId="8" r:id="rId8"/>
    <sheet name="Parallel(SA28) Revised" sheetId="9" r:id="rId9"/>
    <sheet name="Auction(SA26)" sheetId="10" r:id="rId10"/>
    <sheet name=" Le to EURO end-period" sheetId="11" r:id="rId11"/>
    <sheet name="Le to Euro mid-rate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0">' Le to EURO end-period'!$A$1:$O$115</definedName>
    <definedName name="_xlnm.Print_Area" localSheetId="9">'Auction(SA26)'!$A$1:$O$22</definedName>
    <definedName name="_xlnm.Print_Area" localSheetId="4">'end-period (Le to £)(SA 27)'!$A$1:$O$121</definedName>
    <definedName name="_xlnm.Print_Area" localSheetId="7">'end-period( Le to US$)(SA23)'!$A$85:$O$119</definedName>
    <definedName name="_xlnm.Print_Area" localSheetId="11">'Le to Euro mid-rate'!$A$4:$O$25</definedName>
    <definedName name="_xlnm.Print_Area" localSheetId="3">'Le to SDR Buying'!$A$1:$O$25</definedName>
    <definedName name="_xlnm.Print_Area" localSheetId="2">'Le to SDR end-period buying'!$A$1:$O$24</definedName>
    <definedName name="_xlnm.Print_Area" localSheetId="0">'Le to WAUA  Buying '!$A$1:$O$22</definedName>
    <definedName name="_xlnm.Print_Area" localSheetId="1">'Le to WAUA end-period buying'!$A$1:$O$23</definedName>
    <definedName name="_xlnm.Print_Area" localSheetId="5">'Midrate (Revised) Le to £(SA22)'!$A$1:$O$40</definedName>
    <definedName name="_xlnm.Print_Area" localSheetId="6">'Midrate Le to US$ Revised(SA24)'!$A$49:$O$58</definedName>
    <definedName name="_xlnm.Print_Area" localSheetId="8">'Parallel(SA28) Revised'!$A$1:$O$41</definedName>
    <definedName name="_xlnm.Print_Titles" localSheetId="10">' Le to EURO end-period'!$1:$3</definedName>
    <definedName name="_xlnm.Print_Titles" localSheetId="4">'end-period (Le to £)(SA 27)'!$1:$3</definedName>
    <definedName name="_xlnm.Print_Titles" localSheetId="7">'end-period( Le to US$)(SA23)'!$1:$4</definedName>
    <definedName name="_xlnm.Print_Titles" localSheetId="11">'Le to Euro mid-rate'!$1:$4</definedName>
    <definedName name="_xlnm.Print_Titles" localSheetId="3">'Le to SDR Buying'!$1:$4</definedName>
    <definedName name="_xlnm.Print_Titles" localSheetId="2">'Le to SDR end-period buying'!$1:$4</definedName>
    <definedName name="_xlnm.Print_Titles" localSheetId="0">'Le to WAUA  Buying '!$1:$4</definedName>
    <definedName name="_xlnm.Print_Titles" localSheetId="1">'Le to WAUA end-period buying'!$1:$4</definedName>
    <definedName name="_xlnm.Print_Titles" localSheetId="5">'Midrate (Revised) Le to £(SA22)'!$1:$4</definedName>
    <definedName name="_xlnm.Print_Titles" localSheetId="6">'Midrate Le to US$ Revised(SA24)'!$1:$5</definedName>
    <definedName name="_xlnm.Print_Titles" localSheetId="8">'Parallel(SA28) Revised'!$1:$4</definedName>
  </definedNames>
  <calcPr fullCalcOnLoad="1"/>
</workbook>
</file>

<file path=xl/comments12.xml><?xml version="1.0" encoding="utf-8"?>
<comments xmlns="http://schemas.openxmlformats.org/spreadsheetml/2006/main">
  <authors>
    <author>starleh</author>
  </authors>
  <commentList>
    <comment ref="H14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REVISED; 06/08/08</t>
        </r>
      </text>
    </comment>
  </commentList>
</comments>
</file>

<file path=xl/comments3.xml><?xml version="1.0" encoding="utf-8"?>
<comments xmlns="http://schemas.openxmlformats.org/spreadsheetml/2006/main">
  <authors>
    <author>starleh</author>
  </authors>
  <commentList>
    <comment ref="F19" authorId="0">
      <text>
        <r>
          <rPr>
            <b/>
            <sz val="9"/>
            <rFont val="Tahoma"/>
            <family val="2"/>
          </rPr>
          <t>starleh:</t>
        </r>
        <r>
          <rPr>
            <sz val="9"/>
            <rFont val="Tahoma"/>
            <family val="2"/>
          </rPr>
          <t xml:space="preserve">
check</t>
        </r>
      </text>
    </comment>
  </commentList>
</comments>
</file>

<file path=xl/comments6.xml><?xml version="1.0" encoding="utf-8"?>
<comments xmlns="http://schemas.openxmlformats.org/spreadsheetml/2006/main">
  <authors>
    <author>jpessima</author>
  </authors>
  <commentList>
    <comment ref="L32" authorId="0">
      <text>
        <r>
          <rPr>
            <b/>
            <sz val="8"/>
            <rFont val="Tahoma"/>
            <family val="2"/>
          </rPr>
          <t>starleh:</t>
        </r>
        <r>
          <rPr>
            <sz val="8"/>
            <rFont val="Tahoma"/>
            <family val="2"/>
          </rPr>
          <t xml:space="preserve">
Revised on 27/11/12</t>
        </r>
      </text>
    </comment>
  </commentList>
</comments>
</file>

<file path=xl/comments9.xml><?xml version="1.0" encoding="utf-8"?>
<comments xmlns="http://schemas.openxmlformats.org/spreadsheetml/2006/main">
  <authors>
    <author>okabba</author>
  </authors>
  <commentList>
    <comment ref="K34" authorId="0">
      <text>
        <r>
          <rPr>
            <b/>
            <sz val="9"/>
            <rFont val="Tahoma"/>
            <family val="2"/>
          </rPr>
          <t>okabba:</t>
        </r>
        <r>
          <rPr>
            <sz val="9"/>
            <rFont val="Tahoma"/>
            <family val="2"/>
          </rPr>
          <t xml:space="preserve">
Reviewed on 26/02/2015</t>
        </r>
      </text>
    </comment>
  </commentList>
</comments>
</file>

<file path=xl/sharedStrings.xml><?xml version="1.0" encoding="utf-8"?>
<sst xmlns="http://schemas.openxmlformats.org/spreadsheetml/2006/main" count="682" uniqueCount="47">
  <si>
    <t>(Mid Rate)</t>
  </si>
  <si>
    <t>Period</t>
  </si>
  <si>
    <t>May</t>
  </si>
  <si>
    <t>July</t>
  </si>
  <si>
    <t>Annual     Average</t>
  </si>
  <si>
    <t>January</t>
  </si>
  <si>
    <t>February</t>
  </si>
  <si>
    <t>March</t>
  </si>
  <si>
    <t>April</t>
  </si>
  <si>
    <t>June</t>
  </si>
  <si>
    <t>August</t>
  </si>
  <si>
    <t>September</t>
  </si>
  <si>
    <t>October</t>
  </si>
  <si>
    <t>November</t>
  </si>
  <si>
    <t>December</t>
  </si>
  <si>
    <t>Annual Average</t>
  </si>
  <si>
    <t>Source: Bank of Sierra Leone</t>
  </si>
  <si>
    <t>(SELLING)</t>
  </si>
  <si>
    <t>Buying</t>
  </si>
  <si>
    <t>Selling</t>
  </si>
  <si>
    <t>Mid-rate</t>
  </si>
  <si>
    <t>End-Period (Buying &amp; Selling)</t>
  </si>
  <si>
    <r>
      <t>2001</t>
    </r>
    <r>
      <rPr>
        <vertAlign val="superscript"/>
        <sz val="12"/>
        <rFont val="Times New Roman"/>
        <family val="1"/>
      </rPr>
      <t>R</t>
    </r>
  </si>
  <si>
    <t xml:space="preserve"> 23  -  OFFICIAL EXCHANGE RATES (Le/US $)</t>
  </si>
  <si>
    <t>24  -  AVERAGE OFFICIAL EXCHANGE RATES (Le/US $)</t>
  </si>
  <si>
    <t>26 - AVERAGE AUCTION  RATE (Le/US$)</t>
  </si>
  <si>
    <t>midrates</t>
  </si>
  <si>
    <t>22 -   AVERAGE OFFICIAL EXCHANGE RATES (Le/£)</t>
  </si>
  <si>
    <t>27  -   OFFICIAL EXCHANGE RATES (Le/£)</t>
  </si>
  <si>
    <t>28 -   PARALLEL MARKET RATES (Le/US$)</t>
  </si>
  <si>
    <t>29 -   AVERAGE OFFICIAL EXCHANGE RATES (Le/SDR)</t>
  </si>
  <si>
    <t>AVERAGE OFFICIAL EXCHANGE RATES (Le/EURO)</t>
  </si>
  <si>
    <t xml:space="preserve">  OFFICIAL EXCHANGE RATES (Le/EURO)</t>
  </si>
  <si>
    <t xml:space="preserve"> </t>
  </si>
  <si>
    <r>
      <t>2007</t>
    </r>
    <r>
      <rPr>
        <vertAlign val="superscript"/>
        <sz val="12"/>
        <rFont val="Garamond"/>
        <family val="1"/>
      </rPr>
      <t>R</t>
    </r>
  </si>
  <si>
    <r>
      <t>2008</t>
    </r>
    <r>
      <rPr>
        <vertAlign val="superscript"/>
        <sz val="12"/>
        <rFont val="Garamond"/>
        <family val="1"/>
      </rPr>
      <t>R</t>
    </r>
  </si>
  <si>
    <t>(Buying)</t>
  </si>
  <si>
    <t>(End-Period buying)</t>
  </si>
  <si>
    <t>29 -   AVERAGE OFFICIAL EXCHANGE RATES (Le/WAUA)</t>
  </si>
  <si>
    <t xml:space="preserve">  </t>
  </si>
  <si>
    <r>
      <t>1999</t>
    </r>
    <r>
      <rPr>
        <vertAlign val="superscript"/>
        <sz val="12"/>
        <rFont val="Garamond"/>
        <family val="1"/>
      </rPr>
      <t>R</t>
    </r>
  </si>
  <si>
    <r>
      <t>2000</t>
    </r>
    <r>
      <rPr>
        <vertAlign val="superscript"/>
        <sz val="12"/>
        <rFont val="Garamond"/>
        <family val="1"/>
      </rPr>
      <t>R</t>
    </r>
  </si>
  <si>
    <r>
      <t>2001</t>
    </r>
    <r>
      <rPr>
        <vertAlign val="superscript"/>
        <sz val="12"/>
        <rFont val="Garamond"/>
        <family val="1"/>
      </rPr>
      <t>R</t>
    </r>
  </si>
  <si>
    <r>
      <t>1999</t>
    </r>
    <r>
      <rPr>
        <vertAlign val="superscript"/>
        <sz val="12"/>
        <rFont val="Times New Roman"/>
        <family val="1"/>
      </rPr>
      <t>R</t>
    </r>
  </si>
  <si>
    <r>
      <t>2000</t>
    </r>
    <r>
      <rPr>
        <vertAlign val="superscript"/>
        <sz val="12"/>
        <rFont val="Times New Roman"/>
        <family val="1"/>
      </rPr>
      <t>R</t>
    </r>
  </si>
  <si>
    <t>-</t>
  </si>
  <si>
    <t>8182,30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</si>
</sst>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;[Red]0.00"/>
    <numFmt numFmtId="166" formatCode="0.000000"/>
    <numFmt numFmtId="167" formatCode="0.00000"/>
    <numFmt numFmtId="168" formatCode="0.0000"/>
    <numFmt numFmtId="169" formatCode="0.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Garamond"/>
      <family val="1"/>
    </font>
    <font>
      <sz val="11"/>
      <name val="Arial"/>
      <family val="2"/>
    </font>
    <font>
      <b/>
      <sz val="11"/>
      <name val="Garamond"/>
      <family val="1"/>
    </font>
    <font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Garamond"/>
      <family val="1"/>
    </font>
    <font>
      <vertAlign val="superscript"/>
      <sz val="12"/>
      <name val="Garamond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43" fontId="10" fillId="0" borderId="0" xfId="42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0" fontId="1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Continuous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3" fontId="6" fillId="0" borderId="0" xfId="42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Continuous"/>
    </xf>
    <xf numFmtId="0" fontId="14" fillId="0" borderId="23" xfId="0" applyFont="1" applyBorder="1" applyAlignment="1">
      <alignment horizontal="center" wrapText="1"/>
    </xf>
    <xf numFmtId="43" fontId="10" fillId="0" borderId="0" xfId="42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19" xfId="0" applyFont="1" applyFill="1" applyBorder="1" applyAlignment="1">
      <alignment horizontal="centerContinuous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Continuous"/>
    </xf>
    <xf numFmtId="2" fontId="6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40" fontId="10" fillId="0" borderId="0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8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Continuous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0" fillId="0" borderId="19" xfId="42" applyFont="1" applyBorder="1" applyAlignment="1">
      <alignment horizontal="center"/>
    </xf>
    <xf numFmtId="43" fontId="10" fillId="0" borderId="19" xfId="42" applyFont="1" applyBorder="1" applyAlignment="1">
      <alignment/>
    </xf>
    <xf numFmtId="0" fontId="10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2" fontId="4" fillId="0" borderId="0" xfId="0" applyNumberFormat="1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2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Continuous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Continuous"/>
    </xf>
    <xf numFmtId="2" fontId="1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Continuous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9" xfId="42" applyFont="1" applyBorder="1" applyAlignment="1">
      <alignment/>
    </xf>
    <xf numFmtId="0" fontId="6" fillId="0" borderId="20" xfId="0" applyFont="1" applyBorder="1" applyAlignment="1">
      <alignment/>
    </xf>
    <xf numFmtId="43" fontId="10" fillId="0" borderId="0" xfId="42" applyFont="1" applyBorder="1" applyAlignment="1" quotePrefix="1">
      <alignment horizontal="centerContinuous"/>
    </xf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4" fillId="0" borderId="0" xfId="0" applyFont="1" applyFill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43" fontId="18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centerContinuous"/>
    </xf>
    <xf numFmtId="0" fontId="14" fillId="0" borderId="13" xfId="0" applyFont="1" applyBorder="1" applyAlignment="1">
      <alignment horizontal="center"/>
    </xf>
    <xf numFmtId="0" fontId="14" fillId="0" borderId="14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43" fontId="10" fillId="0" borderId="0" xfId="42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Continuous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10" fillId="0" borderId="14" xfId="0" applyFont="1" applyBorder="1" applyAlignment="1">
      <alignment horizontal="right"/>
    </xf>
    <xf numFmtId="0" fontId="8" fillId="0" borderId="19" xfId="0" applyFont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8" fillId="0" borderId="20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0" applyNumberFormat="1" applyAlignment="1">
      <alignment/>
    </xf>
    <xf numFmtId="2" fontId="6" fillId="0" borderId="12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19" xfId="0" applyFont="1" applyFill="1" applyBorder="1" applyAlignment="1">
      <alignment horizontal="centerContinuous"/>
    </xf>
    <xf numFmtId="2" fontId="0" fillId="0" borderId="10" xfId="0" applyNumberFormat="1" applyFont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2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43" fontId="58" fillId="0" borderId="0" xfId="42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2" fontId="0" fillId="35" borderId="0" xfId="0" applyNumberFormat="1" applyFill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6" fillId="0" borderId="19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43" fontId="6" fillId="0" borderId="19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7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EXCHANGE%20RATE\LEONE%20&amp;%20SDR\LE.SDR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EXCHANGE%20RATE\LEONE%20&amp;%20EURO\Leone%20&amp;%20Eu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1\dept\Research\BOPBUP_30%20August_2012\International%20Finance%20Section(1)\EXCHANGE%20RATE\LEONE%20&amp;%20WAUA\Le.%20WAUA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BSL_Departmental\RESEARCH\BOPBUP_30%20August_2012\BOPRSPFS\EXCHANGE%20RATE\LEONE%20&amp;%20WAUA\Le.%20WAUA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lhqstg3\BSL_Departmental\RESEARCH\BOPBUP_30%20August_2012\BOPRSPFS\EXCHANGE%20RATE\LEONE%20&amp;%20SDR\LE.SDR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2"/>
      <sheetName val="Feb 12"/>
      <sheetName val="Mar12"/>
      <sheetName val="Apr 12"/>
      <sheetName val="MAY 12"/>
      <sheetName val="Jun 12"/>
      <sheetName val="JUL 12"/>
      <sheetName val="Aug 12"/>
      <sheetName val="SEPT12"/>
      <sheetName val="Oct 12"/>
      <sheetName val="Nov 12"/>
      <sheetName val="Dec 12"/>
      <sheetName val="2012"/>
      <sheetName val="Sheet1"/>
    </sheetNames>
    <sheetDataSet>
      <sheetData sheetId="6">
        <row r="27">
          <cell r="B27">
            <v>6505.579999999997</v>
          </cell>
        </row>
        <row r="28">
          <cell r="B28">
            <v>6558.87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'13"/>
      <sheetName val="Feb'13"/>
      <sheetName val="Mar'13"/>
      <sheetName val="Apr'13"/>
      <sheetName val="MAY'13"/>
      <sheetName val="JUN'13"/>
      <sheetName val="JUL'13"/>
      <sheetName val="AUG'13"/>
      <sheetName val="SEPT'13"/>
      <sheetName val="Oct '13"/>
      <sheetName val="Nov'12"/>
      <sheetName val="Dec'13"/>
      <sheetName val="ANNUAL AVE 2013"/>
      <sheetName val="Sheet1"/>
    </sheetNames>
    <sheetDataSet>
      <sheetData sheetId="6">
        <row r="27">
          <cell r="D27">
            <v>5652.249347826087</v>
          </cell>
        </row>
      </sheetData>
      <sheetData sheetId="7">
        <row r="26">
          <cell r="D26">
            <v>5769.104285714285</v>
          </cell>
        </row>
      </sheetData>
      <sheetData sheetId="8">
        <row r="25">
          <cell r="D25">
            <v>5774.054285714285</v>
          </cell>
        </row>
      </sheetData>
      <sheetData sheetId="9">
        <row r="27">
          <cell r="D27">
            <v>5923.963636363637</v>
          </cell>
        </row>
      </sheetData>
      <sheetData sheetId="10">
        <row r="25">
          <cell r="D25">
            <v>5869.455238095238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14"/>
      <sheetName val="Feb 14"/>
      <sheetName val="Mar 14"/>
      <sheetName val="Apr 14"/>
      <sheetName val="May 14"/>
      <sheetName val="Jun 14"/>
      <sheetName val="Jul 14"/>
      <sheetName val="Aug 14"/>
      <sheetName val="Sept14"/>
      <sheetName val="Oct14"/>
      <sheetName val="Nov14"/>
      <sheetName val="Dec14"/>
      <sheetName val="2014"/>
      <sheetName val="Sheet1"/>
    </sheetNames>
    <sheetDataSet>
      <sheetData sheetId="5">
        <row r="26">
          <cell r="B26">
            <v>6763.87</v>
          </cell>
        </row>
      </sheetData>
      <sheetData sheetId="6">
        <row r="28">
          <cell r="B28">
            <v>6869.39</v>
          </cell>
        </row>
      </sheetData>
      <sheetData sheetId="7">
        <row r="26">
          <cell r="B26">
            <v>6889.78</v>
          </cell>
        </row>
      </sheetData>
      <sheetData sheetId="8">
        <row r="27">
          <cell r="B27">
            <v>6801.39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 17"/>
      <sheetName val="Feb 17"/>
      <sheetName val="Mar 17"/>
      <sheetName val="Apr 17"/>
      <sheetName val="May 17"/>
      <sheetName val="Jun 17"/>
      <sheetName val="JUL 17"/>
      <sheetName val="Aug 17"/>
      <sheetName val="Sep 17"/>
      <sheetName val="Oct 17"/>
      <sheetName val="Nov 17"/>
      <sheetName val="Dec 16"/>
      <sheetName val="2016"/>
      <sheetName val="Sheet1"/>
    </sheetNames>
    <sheetDataSet>
      <sheetData sheetId="4">
        <row r="27">
          <cell r="B27">
            <v>10131.38</v>
          </cell>
        </row>
      </sheetData>
      <sheetData sheetId="5">
        <row r="27">
          <cell r="B27">
            <v>10182.54</v>
          </cell>
        </row>
      </sheetData>
      <sheetData sheetId="6">
        <row r="26">
          <cell r="B26">
            <v>10391.33</v>
          </cell>
        </row>
      </sheetData>
      <sheetData sheetId="7">
        <row r="28">
          <cell r="B28">
            <v>10619.93</v>
          </cell>
        </row>
      </sheetData>
      <sheetData sheetId="8">
        <row r="26">
          <cell r="B26">
            <v>10610.34</v>
          </cell>
        </row>
      </sheetData>
      <sheetData sheetId="9">
        <row r="27">
          <cell r="B27">
            <v>10570.28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 17"/>
      <sheetName val="Feb 17"/>
      <sheetName val="Mar17"/>
      <sheetName val="Apr 17"/>
      <sheetName val="May 17"/>
      <sheetName val="Jun17"/>
      <sheetName val="JUL 17"/>
      <sheetName val="Aug 17"/>
      <sheetName val="SEPT17"/>
      <sheetName val="Oct 17"/>
      <sheetName val="Nov 17"/>
      <sheetName val="Dec 17"/>
      <sheetName val="2016"/>
      <sheetName val="Sheet1"/>
    </sheetNames>
    <sheetDataSet>
      <sheetData sheetId="4">
        <row r="26">
          <cell r="B26">
            <v>10034.047272727274</v>
          </cell>
        </row>
      </sheetData>
      <sheetData sheetId="6">
        <row r="25">
          <cell r="B25">
            <v>10292.94238095238</v>
          </cell>
        </row>
      </sheetData>
      <sheetData sheetId="7">
        <row r="27">
          <cell r="B27">
            <v>10512.301304347828</v>
          </cell>
        </row>
      </sheetData>
      <sheetData sheetId="8">
        <row r="25">
          <cell r="B25">
            <v>10657.573500000002</v>
          </cell>
        </row>
      </sheetData>
      <sheetData sheetId="9">
        <row r="26">
          <cell r="B26">
            <v>10621.807272727272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5" zoomScaleNormal="75" zoomScalePageLayoutView="0" workbookViewId="0" topLeftCell="A1">
      <selection activeCell="S21" sqref="R21:S21"/>
    </sheetView>
  </sheetViews>
  <sheetFormatPr defaultColWidth="9.140625" defaultRowHeight="12.75"/>
  <cols>
    <col min="2" max="2" width="13.28125" style="0" bestFit="1" customWidth="1"/>
    <col min="3" max="3" width="12.7109375" style="0" customWidth="1"/>
    <col min="4" max="6" width="13.28125" style="0" bestFit="1" customWidth="1"/>
    <col min="7" max="14" width="12.7109375" style="0" customWidth="1"/>
    <col min="16" max="16" width="15.8515625" style="0" customWidth="1"/>
  </cols>
  <sheetData>
    <row r="1" spans="1:15" ht="29.25" customHeight="1">
      <c r="A1" s="227" t="s">
        <v>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1.75" customHeight="1">
      <c r="A2" s="227" t="s">
        <v>36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21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9">
        <v>1</v>
      </c>
    </row>
    <row r="6" spans="1:15" ht="27.75" customHeight="1" hidden="1">
      <c r="A6" s="16">
        <v>2001</v>
      </c>
      <c r="B6" s="41">
        <v>2216.675454545454</v>
      </c>
      <c r="C6" s="41">
        <v>2297.0204999999996</v>
      </c>
      <c r="D6" s="41">
        <v>2434.4718181818184</v>
      </c>
      <c r="E6" s="41">
        <v>2434.94</v>
      </c>
      <c r="F6" s="41">
        <v>2467.4843478260864</v>
      </c>
      <c r="G6" s="41">
        <v>2449.20380952381</v>
      </c>
      <c r="H6" s="41">
        <v>2535.824090909091</v>
      </c>
      <c r="I6" s="41">
        <v>2614.375652173913</v>
      </c>
      <c r="J6" s="41">
        <v>2656.3849999999998</v>
      </c>
      <c r="K6" s="41">
        <v>2708.9773913043473</v>
      </c>
      <c r="L6" s="41">
        <v>2851.671818181819</v>
      </c>
      <c r="M6" s="41">
        <v>2869.165263157895</v>
      </c>
      <c r="N6" s="41">
        <f aca="true" t="shared" si="0" ref="N6:N14">SUM(B6:M6)/12</f>
        <v>2544.682928817019</v>
      </c>
      <c r="O6" s="17">
        <v>2001</v>
      </c>
    </row>
    <row r="7" spans="1:15" ht="27.75" customHeight="1" hidden="1">
      <c r="A7" s="16">
        <v>2002</v>
      </c>
      <c r="B7" s="41">
        <v>2846.031818181819</v>
      </c>
      <c r="C7" s="41">
        <v>2634.9700000000007</v>
      </c>
      <c r="D7" s="41">
        <v>2681.8949999999995</v>
      </c>
      <c r="E7" s="41">
        <v>2718.533333333333</v>
      </c>
      <c r="F7" s="41">
        <v>2654.9024999999997</v>
      </c>
      <c r="G7" s="41">
        <v>2596.295000000001</v>
      </c>
      <c r="H7" s="41">
        <v>2719.1578260869564</v>
      </c>
      <c r="I7" s="41">
        <v>2731.4990909090902</v>
      </c>
      <c r="J7" s="41">
        <v>2750.7423809523793</v>
      </c>
      <c r="K7" s="41">
        <v>2754.2913043478266</v>
      </c>
      <c r="L7" s="41">
        <v>2828.154285714286</v>
      </c>
      <c r="M7" s="41">
        <v>2890.265263157895</v>
      </c>
      <c r="N7" s="41">
        <f t="shared" si="0"/>
        <v>2733.894816890299</v>
      </c>
      <c r="O7" s="17">
        <v>2002</v>
      </c>
    </row>
    <row r="8" spans="1:15" ht="27.75" customHeight="1" hidden="1">
      <c r="A8" s="16">
        <v>2003</v>
      </c>
      <c r="B8" s="41">
        <v>2994.3454545454547</v>
      </c>
      <c r="C8" s="41">
        <v>3037.5057894736833</v>
      </c>
      <c r="D8" s="41">
        <v>3084.83238095238</v>
      </c>
      <c r="E8" s="41">
        <v>3086.003684210525</v>
      </c>
      <c r="F8" s="41">
        <v>3160.264545454545</v>
      </c>
      <c r="G8" s="41">
        <v>3283.118095238094</v>
      </c>
      <c r="H8" s="41">
        <v>3275.8682608695653</v>
      </c>
      <c r="I8" s="41">
        <v>3274.5314285714294</v>
      </c>
      <c r="J8" s="41">
        <v>3354.601363636364</v>
      </c>
      <c r="K8" s="41">
        <v>3526.3543478260863</v>
      </c>
      <c r="L8" s="41">
        <v>3580.8963157894727</v>
      </c>
      <c r="M8" s="41">
        <v>3695.6809523809525</v>
      </c>
      <c r="N8" s="41">
        <f t="shared" si="0"/>
        <v>3279.5002182457133</v>
      </c>
      <c r="O8" s="17">
        <v>2003</v>
      </c>
    </row>
    <row r="9" spans="1:17" ht="27.75" customHeight="1" hidden="1">
      <c r="A9" s="16">
        <v>2004</v>
      </c>
      <c r="B9" s="41">
        <v>3854.5028571428566</v>
      </c>
      <c r="C9" s="41">
        <v>3816.217894736842</v>
      </c>
      <c r="D9" s="41">
        <v>3892.538260869565</v>
      </c>
      <c r="E9" s="41">
        <v>3882.611052631579</v>
      </c>
      <c r="F9" s="41">
        <v>3854.8965</v>
      </c>
      <c r="G9" s="41">
        <v>3938.6640909090916</v>
      </c>
      <c r="H9" s="41">
        <v>3971.254999999999</v>
      </c>
      <c r="I9" s="41">
        <v>3975.4927272727264</v>
      </c>
      <c r="J9" s="41">
        <v>4004.177727272727</v>
      </c>
      <c r="K9" s="41">
        <v>4081.780952380953</v>
      </c>
      <c r="L9" s="41">
        <v>4241.5747619047615</v>
      </c>
      <c r="M9" s="41">
        <v>4367.101363636363</v>
      </c>
      <c r="N9" s="41">
        <f t="shared" si="0"/>
        <v>3990.0677657297892</v>
      </c>
      <c r="O9" s="17">
        <v>2004</v>
      </c>
      <c r="P9" s="2"/>
      <c r="Q9" s="2"/>
    </row>
    <row r="10" spans="1:17" ht="27.75" customHeight="1" hidden="1">
      <c r="A10" s="16">
        <v>2005</v>
      </c>
      <c r="B10" s="41">
        <v>4363.375263157895</v>
      </c>
      <c r="C10" s="41">
        <v>4354.808</v>
      </c>
      <c r="D10" s="41">
        <v>4398.886315789474</v>
      </c>
      <c r="E10" s="41">
        <v>4324.144736842105</v>
      </c>
      <c r="F10" s="41">
        <v>4302.695000000001</v>
      </c>
      <c r="G10" s="41">
        <v>4217.65</v>
      </c>
      <c r="H10" s="41">
        <v>4182.390952380952</v>
      </c>
      <c r="I10" s="41">
        <v>4250.398260869565</v>
      </c>
      <c r="J10" s="41">
        <v>4265.564545454546</v>
      </c>
      <c r="K10" s="41">
        <v>4214.81380952381</v>
      </c>
      <c r="L10" s="41">
        <v>4182.297142857143</v>
      </c>
      <c r="M10" s="41">
        <v>4184.042</v>
      </c>
      <c r="N10" s="41">
        <f t="shared" si="0"/>
        <v>4270.088835572958</v>
      </c>
      <c r="O10" s="17">
        <v>2005</v>
      </c>
      <c r="P10" s="2"/>
      <c r="Q10" s="2"/>
    </row>
    <row r="11" spans="1:17" ht="27.75" customHeight="1" hidden="1">
      <c r="A11" s="16">
        <v>2006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>
        <f t="shared" si="0"/>
        <v>0</v>
      </c>
      <c r="O11" s="17">
        <v>2006</v>
      </c>
      <c r="P11" s="2"/>
      <c r="Q11" s="2"/>
    </row>
    <row r="12" spans="1:17" ht="27.75" customHeight="1" hidden="1">
      <c r="A12" s="16">
        <v>2007</v>
      </c>
      <c r="B12" s="41">
        <v>4460.400476190476</v>
      </c>
      <c r="C12" s="41">
        <v>4468.758</v>
      </c>
      <c r="D12" s="41">
        <v>4099.3381818181815</v>
      </c>
      <c r="E12" s="41">
        <v>4545.617647058823</v>
      </c>
      <c r="F12" s="41">
        <v>4538.224347826086</v>
      </c>
      <c r="G12" s="41">
        <v>4503.368571428571</v>
      </c>
      <c r="H12" s="41">
        <v>4555.616363636364</v>
      </c>
      <c r="I12" s="41">
        <v>4562.100434782608</v>
      </c>
      <c r="J12" s="41">
        <v>4594.179499999999</v>
      </c>
      <c r="K12" s="41">
        <v>4647.692272727272</v>
      </c>
      <c r="L12" s="41">
        <v>4725.403809523809</v>
      </c>
      <c r="M12" s="41">
        <v>4707.2572222222225</v>
      </c>
      <c r="N12" s="41">
        <f t="shared" si="0"/>
        <v>4533.996402267868</v>
      </c>
      <c r="O12" s="17">
        <v>2007</v>
      </c>
      <c r="P12" s="2"/>
      <c r="Q12" s="2"/>
    </row>
    <row r="13" spans="1:17" ht="27.75" customHeight="1" hidden="1">
      <c r="A13" s="16">
        <v>2008</v>
      </c>
      <c r="B13" s="41">
        <v>4709.704545454545</v>
      </c>
      <c r="C13" s="41">
        <v>4710.64238095238</v>
      </c>
      <c r="D13" s="41">
        <v>4840.6883333333335</v>
      </c>
      <c r="E13" s="41">
        <v>4401.372857142857</v>
      </c>
      <c r="F13" s="41">
        <v>4820.470909090908</v>
      </c>
      <c r="G13" s="41">
        <v>4808.790952380954</v>
      </c>
      <c r="H13" s="41">
        <v>4844.987826086956</v>
      </c>
      <c r="I13" s="41">
        <v>4725.402857142857</v>
      </c>
      <c r="J13" s="41">
        <v>4632.14</v>
      </c>
      <c r="K13" s="41">
        <v>4538.45</v>
      </c>
      <c r="L13" s="41">
        <v>4461.63</v>
      </c>
      <c r="M13" s="41">
        <v>4587.44</v>
      </c>
      <c r="N13" s="41">
        <f t="shared" si="0"/>
        <v>4673.476721798733</v>
      </c>
      <c r="O13" s="17">
        <v>2008</v>
      </c>
      <c r="P13" s="2"/>
      <c r="Q13" s="2"/>
    </row>
    <row r="14" spans="1:17" ht="27.75" customHeight="1" hidden="1">
      <c r="A14" s="16">
        <v>2009</v>
      </c>
      <c r="B14" s="41">
        <v>4619.011428571427</v>
      </c>
      <c r="C14" s="41">
        <v>4551.4345</v>
      </c>
      <c r="D14" s="41">
        <v>4592.543809523809</v>
      </c>
      <c r="E14" s="41">
        <v>4703.6652631578945</v>
      </c>
      <c r="F14" s="41">
        <v>4834.41380952381</v>
      </c>
      <c r="G14" s="41">
        <v>5014.744090909091</v>
      </c>
      <c r="H14" s="41">
        <v>5131.1973913043485</v>
      </c>
      <c r="I14" s="41">
        <v>5263.0723809523815</v>
      </c>
      <c r="J14" s="41">
        <v>5635.466666666667</v>
      </c>
      <c r="K14" s="41">
        <v>5831.559545454546</v>
      </c>
      <c r="L14" s="41">
        <v>6074.290500000001</v>
      </c>
      <c r="M14" s="41">
        <v>6162.636818181819</v>
      </c>
      <c r="N14" s="41">
        <f t="shared" si="0"/>
        <v>5201.16968368715</v>
      </c>
      <c r="O14" s="17">
        <v>2009</v>
      </c>
      <c r="P14" s="2"/>
      <c r="Q14" s="2"/>
    </row>
    <row r="15" spans="1:17" ht="27.75" customHeight="1" hidden="1">
      <c r="A15" s="16">
        <v>2010</v>
      </c>
      <c r="B15" s="41">
        <v>5830.634761904763</v>
      </c>
      <c r="C15" s="41">
        <v>6018.994444444446</v>
      </c>
      <c r="D15" s="41">
        <v>6517.557142857139</v>
      </c>
      <c r="E15" s="41">
        <v>5924.541052631579</v>
      </c>
      <c r="F15" s="41">
        <v>5785.797142857143</v>
      </c>
      <c r="G15" s="41">
        <v>5750.2531818181815</v>
      </c>
      <c r="H15" s="41">
        <v>5616.6139130434785</v>
      </c>
      <c r="I15" s="41">
        <v>6263.561904761904</v>
      </c>
      <c r="J15" s="41">
        <v>6104.216190476191</v>
      </c>
      <c r="K15" s="41">
        <v>6412.714761904763</v>
      </c>
      <c r="L15" s="41">
        <v>6507.353809523811</v>
      </c>
      <c r="M15" s="41">
        <v>6417.800909090909</v>
      </c>
      <c r="N15" s="41">
        <f aca="true" t="shared" si="1" ref="N15:N22">SUM(B15:M15)/12</f>
        <v>6095.836601276192</v>
      </c>
      <c r="O15" s="17">
        <v>2010</v>
      </c>
      <c r="P15" s="2"/>
      <c r="Q15" s="2"/>
    </row>
    <row r="16" spans="1:18" ht="27.75" customHeight="1">
      <c r="A16" s="16">
        <v>2011</v>
      </c>
      <c r="B16" s="41">
        <v>6517.087</v>
      </c>
      <c r="C16" s="41">
        <v>6647.05</v>
      </c>
      <c r="D16" s="41">
        <v>6762.923913043478</v>
      </c>
      <c r="E16" s="41">
        <v>6944.751764705881</v>
      </c>
      <c r="F16" s="41">
        <v>6950.083181818181</v>
      </c>
      <c r="G16" s="41">
        <v>6950.517272727272</v>
      </c>
      <c r="H16" s="41">
        <v>6965.344285714287</v>
      </c>
      <c r="I16" s="41">
        <v>7036.5763636363645</v>
      </c>
      <c r="J16" s="41">
        <v>6959.6913636363615</v>
      </c>
      <c r="K16" s="41">
        <v>6935.87</v>
      </c>
      <c r="L16" s="41">
        <v>6613.54</v>
      </c>
      <c r="M16" s="41">
        <v>6799.01</v>
      </c>
      <c r="N16" s="41">
        <f t="shared" si="1"/>
        <v>6840.203762106818</v>
      </c>
      <c r="O16" s="17">
        <v>2011</v>
      </c>
      <c r="P16" s="2"/>
      <c r="Q16" s="2"/>
      <c r="R16" t="s">
        <v>33</v>
      </c>
    </row>
    <row r="17" spans="1:17" ht="27.75" customHeight="1">
      <c r="A17" s="16">
        <v>2012</v>
      </c>
      <c r="B17" s="41">
        <v>6689.301904761905</v>
      </c>
      <c r="C17" s="41">
        <v>6734.6095000000005</v>
      </c>
      <c r="D17" s="41">
        <v>6707.9068181818175</v>
      </c>
      <c r="E17" s="41">
        <v>6712.5972222222235</v>
      </c>
      <c r="F17" s="41">
        <v>6966.349545454545</v>
      </c>
      <c r="G17" s="41">
        <v>6559.081428571428</v>
      </c>
      <c r="H17" s="41">
        <v>6532.15</v>
      </c>
      <c r="I17" s="41">
        <v>6554.906363636365</v>
      </c>
      <c r="J17" s="41">
        <v>6658.3945</v>
      </c>
      <c r="K17" s="41">
        <v>6680.71</v>
      </c>
      <c r="L17" s="41">
        <v>6632.517727272728</v>
      </c>
      <c r="M17" s="41">
        <v>6669.39157894737</v>
      </c>
      <c r="N17" s="41">
        <f t="shared" si="1"/>
        <v>6674.826382420699</v>
      </c>
      <c r="O17" s="17">
        <v>2012</v>
      </c>
      <c r="P17" s="2"/>
      <c r="Q17" s="2"/>
    </row>
    <row r="18" spans="1:17" ht="27.75" customHeight="1">
      <c r="A18" s="16">
        <v>2013</v>
      </c>
      <c r="B18" s="41">
        <v>6641.407619047619</v>
      </c>
      <c r="C18" s="41">
        <v>6621.995555555555</v>
      </c>
      <c r="D18" s="41">
        <v>6509.457894736844</v>
      </c>
      <c r="E18" s="41">
        <v>6496.922499999999</v>
      </c>
      <c r="F18" s="41">
        <v>6481.6286956521735</v>
      </c>
      <c r="G18" s="41">
        <v>6529.164000000001</v>
      </c>
      <c r="H18" s="41">
        <v>6503.678695652175</v>
      </c>
      <c r="I18" s="41">
        <v>6577.62</v>
      </c>
      <c r="J18" s="41">
        <v>6594.56</v>
      </c>
      <c r="K18" s="41">
        <v>6682.94</v>
      </c>
      <c r="L18" s="41">
        <v>6660.01</v>
      </c>
      <c r="M18" s="41">
        <v>6700.98</v>
      </c>
      <c r="N18" s="41">
        <f t="shared" si="1"/>
        <v>6583.363746720363</v>
      </c>
      <c r="O18" s="17">
        <v>2013</v>
      </c>
      <c r="P18" s="2"/>
      <c r="Q18" s="2"/>
    </row>
    <row r="19" spans="1:15" ht="32.25" customHeight="1">
      <c r="A19" s="16">
        <v>2014</v>
      </c>
      <c r="B19" s="41">
        <v>6684.905238095239</v>
      </c>
      <c r="C19" s="41">
        <v>6690.168947368421</v>
      </c>
      <c r="D19" s="41">
        <v>6747.273333333333</v>
      </c>
      <c r="E19" s="41">
        <v>6387.496842105264</v>
      </c>
      <c r="F19" s="41">
        <v>6751.906363636363</v>
      </c>
      <c r="G19" s="41">
        <v>6735.969047619048</v>
      </c>
      <c r="H19" s="41">
        <v>6818.369090909091</v>
      </c>
      <c r="I19" s="41">
        <v>6875.3054999999995</v>
      </c>
      <c r="J19" s="41">
        <v>6847.833333333333</v>
      </c>
      <c r="K19" s="41">
        <v>6969.010909090909</v>
      </c>
      <c r="L19" s="41">
        <v>7089.6849999999995</v>
      </c>
      <c r="M19" s="41">
        <v>7204.869047619048</v>
      </c>
      <c r="N19" s="41">
        <f t="shared" si="1"/>
        <v>6816.899387759171</v>
      </c>
      <c r="O19" s="17">
        <v>2014</v>
      </c>
    </row>
    <row r="20" spans="1:15" ht="32.25" customHeight="1">
      <c r="A20" s="16">
        <v>2015</v>
      </c>
      <c r="B20" s="41">
        <v>7015.6925</v>
      </c>
      <c r="C20" s="41">
        <v>6935.137368421053</v>
      </c>
      <c r="D20" s="41">
        <v>6772.326190476191</v>
      </c>
      <c r="E20" s="41">
        <v>6363.001578947368</v>
      </c>
      <c r="F20" s="41">
        <v>6820.80380952381</v>
      </c>
      <c r="G20" s="41">
        <v>6801.515909090909</v>
      </c>
      <c r="H20" s="41">
        <v>6836.29</v>
      </c>
      <c r="I20" s="41">
        <v>6973.7</v>
      </c>
      <c r="J20" s="41">
        <v>7254.23</v>
      </c>
      <c r="K20" s="41">
        <v>7885.31</v>
      </c>
      <c r="L20" s="41">
        <v>7555.92</v>
      </c>
      <c r="M20" s="41">
        <v>7734.49</v>
      </c>
      <c r="N20" s="41">
        <f>SUM(B20:M20)/12</f>
        <v>7079.0347797049435</v>
      </c>
      <c r="O20" s="17">
        <v>2015</v>
      </c>
    </row>
    <row r="21" spans="1:15" ht="32.25" customHeight="1">
      <c r="A21" s="16">
        <v>2016</v>
      </c>
      <c r="B21" s="41">
        <v>7796.43</v>
      </c>
      <c r="C21" s="41">
        <v>8022.79</v>
      </c>
      <c r="D21" s="41">
        <v>8151.23</v>
      </c>
      <c r="E21" s="41">
        <v>8473.09</v>
      </c>
      <c r="F21" s="41">
        <v>8597.94</v>
      </c>
      <c r="G21" s="41">
        <v>8571.03</v>
      </c>
      <c r="H21" s="41">
        <v>8517</v>
      </c>
      <c r="I21" s="41">
        <v>8660.57</v>
      </c>
      <c r="J21" s="41">
        <v>8914</v>
      </c>
      <c r="K21" s="41">
        <v>9322.38</v>
      </c>
      <c r="L21" s="41">
        <v>9692.31</v>
      </c>
      <c r="M21" s="41">
        <v>9761.38</v>
      </c>
      <c r="N21" s="41">
        <f>SUM(B21:M21)/12</f>
        <v>8706.679166666667</v>
      </c>
      <c r="O21" s="17">
        <v>2016</v>
      </c>
    </row>
    <row r="22" spans="1:15" ht="32.25" customHeight="1">
      <c r="A22" s="16">
        <v>2017</v>
      </c>
      <c r="B22" s="41">
        <v>9811.47</v>
      </c>
      <c r="C22" s="41">
        <v>9840.47</v>
      </c>
      <c r="D22" s="41">
        <v>9788.98</v>
      </c>
      <c r="E22" s="41">
        <v>9880.278235294116</v>
      </c>
      <c r="F22" s="41">
        <v>10022.75</v>
      </c>
      <c r="G22" s="41">
        <v>10138.43</v>
      </c>
      <c r="H22" s="41">
        <v>10270.4</v>
      </c>
      <c r="I22" s="41">
        <v>10467.18</v>
      </c>
      <c r="J22" s="41">
        <v>10619.82</v>
      </c>
      <c r="K22" s="41">
        <v>10617.31</v>
      </c>
      <c r="L22" s="41">
        <v>10607.9</v>
      </c>
      <c r="M22" s="41">
        <v>10613.71</v>
      </c>
      <c r="N22" s="41">
        <f t="shared" si="1"/>
        <v>10223.224852941175</v>
      </c>
      <c r="O22" s="17">
        <v>2017</v>
      </c>
    </row>
    <row r="23" spans="1:15" ht="32.25" customHeight="1">
      <c r="A23" s="16">
        <v>2018</v>
      </c>
      <c r="B23" s="41">
        <v>10816.775909090908</v>
      </c>
      <c r="C23" s="41">
        <v>10997.39210526316</v>
      </c>
      <c r="D23" s="41">
        <v>11042.560526315787</v>
      </c>
      <c r="E23" s="41">
        <v>11117.620526315792</v>
      </c>
      <c r="F23" s="41">
        <v>10936.466818181816</v>
      </c>
      <c r="G23" s="41">
        <v>10875.632</v>
      </c>
      <c r="H23" s="41">
        <v>11027.56590909091</v>
      </c>
      <c r="I23" s="41">
        <v>10925.155652173913</v>
      </c>
      <c r="J23" s="41">
        <v>11565.463</v>
      </c>
      <c r="K23" s="41">
        <v>11539.387391304346</v>
      </c>
      <c r="L23" s="41">
        <v>11612.363333333335</v>
      </c>
      <c r="N23" s="57">
        <f>SUM(B23:M23)/12</f>
        <v>10204.698597589164</v>
      </c>
      <c r="O23" s="17">
        <v>2018</v>
      </c>
    </row>
    <row r="24" ht="12.75">
      <c r="A24" s="2" t="s">
        <v>16</v>
      </c>
    </row>
    <row r="25" spans="2:13" ht="12.75"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8" spans="3:7" ht="12.75">
      <c r="C28" t="s">
        <v>33</v>
      </c>
      <c r="G28" t="s">
        <v>33</v>
      </c>
    </row>
    <row r="29" ht="12.75">
      <c r="F29" s="226"/>
    </row>
    <row r="30" spans="8:9" ht="12.75">
      <c r="H30" t="s">
        <v>33</v>
      </c>
      <c r="I30" t="s">
        <v>33</v>
      </c>
    </row>
    <row r="31" ht="12.75">
      <c r="E31" t="s">
        <v>33</v>
      </c>
    </row>
    <row r="32" ht="12.75">
      <c r="F32" t="s">
        <v>33</v>
      </c>
    </row>
    <row r="35" ht="12.75">
      <c r="K35" t="s">
        <v>33</v>
      </c>
    </row>
    <row r="36" ht="12.75">
      <c r="L36" t="s">
        <v>33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Le/ EURO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75" zoomScaleNormal="75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9" sqref="M29"/>
    </sheetView>
  </sheetViews>
  <sheetFormatPr defaultColWidth="9.140625" defaultRowHeight="12.75"/>
  <cols>
    <col min="1" max="1" width="9.57421875" style="0" bestFit="1" customWidth="1"/>
    <col min="2" max="2" width="13.140625" style="0" bestFit="1" customWidth="1"/>
    <col min="3" max="4" width="13.00390625" style="0" bestFit="1" customWidth="1"/>
    <col min="5" max="5" width="13.140625" style="0" bestFit="1" customWidth="1"/>
    <col min="6" max="6" width="14.7109375" style="0" customWidth="1"/>
    <col min="7" max="12" width="13.140625" style="0" bestFit="1" customWidth="1"/>
    <col min="13" max="13" width="13.00390625" style="0" bestFit="1" customWidth="1"/>
    <col min="14" max="14" width="13.140625" style="0" bestFit="1" customWidth="1"/>
    <col min="15" max="15" width="9.421875" style="0" bestFit="1" customWidth="1"/>
    <col min="16" max="16" width="14.140625" style="0" customWidth="1"/>
  </cols>
  <sheetData>
    <row r="1" spans="1:15" ht="22.5" customHeight="1">
      <c r="A1" s="236" t="s">
        <v>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3.5" thickBot="1">
      <c r="A2" s="237" t="s">
        <v>17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7" ht="30">
      <c r="A3" s="24" t="s">
        <v>1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2</v>
      </c>
      <c r="G3" s="28" t="s">
        <v>9</v>
      </c>
      <c r="H3" s="28" t="s">
        <v>3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6" t="s">
        <v>4</v>
      </c>
      <c r="O3" s="29" t="s">
        <v>1</v>
      </c>
      <c r="P3" s="1"/>
      <c r="Q3" s="1"/>
    </row>
    <row r="4" spans="1:15" ht="17.25" customHeight="1" thickBot="1">
      <c r="A4" s="58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60">
        <v>8</v>
      </c>
      <c r="I4" s="60">
        <v>9</v>
      </c>
      <c r="J4" s="60">
        <v>10</v>
      </c>
      <c r="K4" s="60">
        <v>11</v>
      </c>
      <c r="L4" s="60">
        <v>12</v>
      </c>
      <c r="M4" s="60">
        <v>13</v>
      </c>
      <c r="N4" s="60">
        <v>14</v>
      </c>
      <c r="O4" s="61">
        <v>1</v>
      </c>
    </row>
    <row r="5" spans="1:15" ht="30" customHeight="1">
      <c r="A5" s="151">
        <v>2000</v>
      </c>
      <c r="B5" s="223" t="s">
        <v>45</v>
      </c>
      <c r="C5" s="152">
        <v>2373</v>
      </c>
      <c r="D5" s="152">
        <v>2307</v>
      </c>
      <c r="E5" s="152">
        <v>1956</v>
      </c>
      <c r="F5" s="152">
        <v>2021.4</v>
      </c>
      <c r="G5" s="152">
        <v>2144</v>
      </c>
      <c r="H5" s="152">
        <v>2282.25</v>
      </c>
      <c r="I5" s="152">
        <v>2283.6</v>
      </c>
      <c r="J5" s="152">
        <v>2216.5</v>
      </c>
      <c r="K5" s="152">
        <v>2134.25</v>
      </c>
      <c r="L5" s="152">
        <v>1908.8</v>
      </c>
      <c r="M5" s="152">
        <v>1716</v>
      </c>
      <c r="N5" s="152">
        <f>SUM(C5:M5)/12</f>
        <v>1945.2333333333333</v>
      </c>
      <c r="O5" s="153">
        <v>2000</v>
      </c>
    </row>
    <row r="6" spans="1:18" ht="30" customHeight="1">
      <c r="A6" s="59">
        <v>2001</v>
      </c>
      <c r="B6" s="30">
        <v>1725.4</v>
      </c>
      <c r="C6" s="30">
        <v>1997</v>
      </c>
      <c r="D6" s="30">
        <v>1967.75</v>
      </c>
      <c r="E6" s="30">
        <v>1963</v>
      </c>
      <c r="F6" s="30">
        <v>1975.8</v>
      </c>
      <c r="G6" s="30">
        <v>2029.75</v>
      </c>
      <c r="H6" s="30">
        <v>2146.75</v>
      </c>
      <c r="I6" s="30">
        <v>2151.8</v>
      </c>
      <c r="J6" s="30">
        <v>2181.25</v>
      </c>
      <c r="K6" s="30">
        <v>2251.69</v>
      </c>
      <c r="L6" s="30">
        <v>2340.32</v>
      </c>
      <c r="M6" s="30">
        <v>2144.26</v>
      </c>
      <c r="N6" s="30">
        <f aca="true" t="shared" si="0" ref="N6:N14">SUM(B6:M6)/12</f>
        <v>2072.8974999999996</v>
      </c>
      <c r="O6" s="31">
        <v>2001</v>
      </c>
      <c r="P6" s="4"/>
      <c r="Q6" s="4"/>
      <c r="R6" s="4"/>
    </row>
    <row r="7" spans="1:18" ht="30" customHeight="1">
      <c r="A7" s="59">
        <v>2002</v>
      </c>
      <c r="B7" s="30">
        <v>2061.25</v>
      </c>
      <c r="C7" s="30">
        <v>2162.87</v>
      </c>
      <c r="D7" s="30">
        <v>2221.36</v>
      </c>
      <c r="E7" s="30">
        <v>2207.94</v>
      </c>
      <c r="F7" s="30">
        <v>2054.1</v>
      </c>
      <c r="G7" s="30">
        <v>2068.4444</v>
      </c>
      <c r="H7" s="30">
        <v>2100.23</v>
      </c>
      <c r="I7" s="30">
        <v>2138.29</v>
      </c>
      <c r="J7" s="30">
        <v>2171.16</v>
      </c>
      <c r="K7" s="30">
        <v>2189.18</v>
      </c>
      <c r="L7" s="30">
        <v>2263.85</v>
      </c>
      <c r="M7" s="30">
        <v>2353.3</v>
      </c>
      <c r="N7" s="30">
        <f t="shared" si="0"/>
        <v>2165.9978666666666</v>
      </c>
      <c r="O7" s="31">
        <v>2002</v>
      </c>
      <c r="P7" s="4"/>
      <c r="Q7" s="4"/>
      <c r="R7" s="4"/>
    </row>
    <row r="8" spans="1:18" ht="30" customHeight="1">
      <c r="A8" s="59">
        <v>2003</v>
      </c>
      <c r="B8" s="30">
        <v>2349.15</v>
      </c>
      <c r="C8" s="30">
        <v>2391.66</v>
      </c>
      <c r="D8" s="30">
        <v>2441.99</v>
      </c>
      <c r="E8" s="30">
        <v>2414.83</v>
      </c>
      <c r="F8" s="30">
        <v>2407.23</v>
      </c>
      <c r="G8" s="30">
        <v>2459.94</v>
      </c>
      <c r="H8" s="30">
        <v>2427.04</v>
      </c>
      <c r="I8" s="30">
        <v>2484.18</v>
      </c>
      <c r="J8" s="30">
        <v>2603.77</v>
      </c>
      <c r="K8" s="30">
        <v>2634.43</v>
      </c>
      <c r="L8" s="30">
        <v>2560.77</v>
      </c>
      <c r="M8" s="30">
        <v>2667.13</v>
      </c>
      <c r="N8" s="30">
        <f t="shared" si="0"/>
        <v>2486.8433333333337</v>
      </c>
      <c r="O8" s="31">
        <v>2003</v>
      </c>
      <c r="P8" s="4"/>
      <c r="Q8" s="4"/>
      <c r="R8" s="4"/>
    </row>
    <row r="9" spans="1:18" ht="27.75" customHeight="1">
      <c r="A9" s="59">
        <v>2004</v>
      </c>
      <c r="B9" s="30">
        <v>2676.7</v>
      </c>
      <c r="C9" s="30">
        <v>2718.71</v>
      </c>
      <c r="D9" s="30">
        <v>2745.12</v>
      </c>
      <c r="E9" s="30">
        <v>2685.08</v>
      </c>
      <c r="F9" s="30">
        <v>2743.12</v>
      </c>
      <c r="G9" s="30">
        <v>2750.28</v>
      </c>
      <c r="H9" s="30">
        <v>2748.06</v>
      </c>
      <c r="I9" s="30">
        <v>2783.8775</v>
      </c>
      <c r="J9" s="30">
        <v>2825.382</v>
      </c>
      <c r="K9" s="30">
        <v>2868.77</v>
      </c>
      <c r="L9" s="30">
        <v>2883.295</v>
      </c>
      <c r="M9" s="30">
        <v>2912.09</v>
      </c>
      <c r="N9" s="30">
        <f t="shared" si="0"/>
        <v>2778.373708333334</v>
      </c>
      <c r="O9" s="31">
        <v>2004</v>
      </c>
      <c r="P9" s="6"/>
      <c r="Q9" s="4"/>
      <c r="R9" s="4"/>
    </row>
    <row r="10" spans="1:18" ht="30" customHeight="1">
      <c r="A10" s="59">
        <v>2005</v>
      </c>
      <c r="B10" s="30">
        <v>2931.34</v>
      </c>
      <c r="C10" s="30">
        <v>2914.45</v>
      </c>
      <c r="D10" s="30">
        <v>2905.59</v>
      </c>
      <c r="E10" s="30">
        <v>2887.25</v>
      </c>
      <c r="F10" s="30">
        <v>2910.82</v>
      </c>
      <c r="G10" s="30">
        <v>2803.28</v>
      </c>
      <c r="H10" s="30">
        <v>2901.0774999999994</v>
      </c>
      <c r="I10" s="30">
        <v>2924.032</v>
      </c>
      <c r="J10" s="30">
        <v>2924.77</v>
      </c>
      <c r="K10" s="30">
        <v>2938.9825</v>
      </c>
      <c r="L10" s="30">
        <v>2920.034</v>
      </c>
      <c r="M10" s="30">
        <v>2914.116666666667</v>
      </c>
      <c r="N10" s="30">
        <f t="shared" si="0"/>
        <v>2906.311888888889</v>
      </c>
      <c r="O10" s="31">
        <v>2005</v>
      </c>
      <c r="P10" s="6"/>
      <c r="Q10" s="6"/>
      <c r="R10" s="6"/>
    </row>
    <row r="11" spans="1:18" ht="30" customHeight="1">
      <c r="A11" s="59">
        <v>2006</v>
      </c>
      <c r="B11" s="30">
        <v>2936.0025</v>
      </c>
      <c r="C11" s="30">
        <v>2951.7525</v>
      </c>
      <c r="D11" s="30">
        <v>2971.468</v>
      </c>
      <c r="E11" s="30">
        <v>2993.3825</v>
      </c>
      <c r="F11" s="30">
        <v>3008.614</v>
      </c>
      <c r="G11" s="30">
        <v>2930.2975</v>
      </c>
      <c r="H11" s="30">
        <v>2972.5024999999996</v>
      </c>
      <c r="I11" s="30">
        <v>2973.852</v>
      </c>
      <c r="J11" s="30">
        <v>2976.495</v>
      </c>
      <c r="K11" s="30">
        <v>2984.105</v>
      </c>
      <c r="L11" s="30">
        <v>2975.962</v>
      </c>
      <c r="M11" s="30">
        <v>2964.706666666667</v>
      </c>
      <c r="N11" s="30">
        <f t="shared" si="0"/>
        <v>2969.928347222222</v>
      </c>
      <c r="O11" s="31">
        <v>2006</v>
      </c>
      <c r="P11" s="6"/>
      <c r="Q11" s="6"/>
      <c r="R11" s="6"/>
    </row>
    <row r="12" spans="1:18" ht="30" customHeight="1">
      <c r="A12" s="59">
        <v>2007</v>
      </c>
      <c r="B12" s="30">
        <v>2977.21</v>
      </c>
      <c r="C12" s="30">
        <v>2987.31</v>
      </c>
      <c r="D12" s="30">
        <v>2995.39</v>
      </c>
      <c r="E12" s="30">
        <v>2977.056666666667</v>
      </c>
      <c r="F12" s="30">
        <v>2968.4459999999995</v>
      </c>
      <c r="G12" s="30">
        <v>2968.31</v>
      </c>
      <c r="H12" s="30">
        <v>2977.3025</v>
      </c>
      <c r="I12" s="30">
        <v>2973.72</v>
      </c>
      <c r="J12" s="30">
        <v>2963.5325000000003</v>
      </c>
      <c r="K12" s="30">
        <v>2968.33</v>
      </c>
      <c r="L12" s="30">
        <v>2964.21</v>
      </c>
      <c r="M12" s="30">
        <v>2963.1166666666663</v>
      </c>
      <c r="N12" s="30">
        <f t="shared" si="0"/>
        <v>2973.661194444445</v>
      </c>
      <c r="O12" s="31">
        <v>2007</v>
      </c>
      <c r="P12" s="6"/>
      <c r="Q12" s="6"/>
      <c r="R12" s="6"/>
    </row>
    <row r="13" spans="1:18" ht="30" customHeight="1">
      <c r="A13" s="59">
        <v>2008</v>
      </c>
      <c r="B13" s="30">
        <v>2962.6775000000002</v>
      </c>
      <c r="C13" s="30">
        <v>2961.3650000000002</v>
      </c>
      <c r="D13" s="30">
        <v>2958.33</v>
      </c>
      <c r="E13" s="30">
        <v>2960.548</v>
      </c>
      <c r="F13" s="30">
        <v>2959.2475</v>
      </c>
      <c r="G13" s="30">
        <v>2962.15</v>
      </c>
      <c r="H13" s="30">
        <v>2960.84</v>
      </c>
      <c r="I13" s="30">
        <v>2962.45</v>
      </c>
      <c r="J13" s="30">
        <v>2970.15</v>
      </c>
      <c r="K13" s="30">
        <v>3003.1375000000003</v>
      </c>
      <c r="L13" s="30">
        <v>3037.9575000000004</v>
      </c>
      <c r="M13" s="30">
        <v>3080.228</v>
      </c>
      <c r="N13" s="30">
        <f t="shared" si="0"/>
        <v>2981.590083333334</v>
      </c>
      <c r="O13" s="31">
        <v>2008</v>
      </c>
      <c r="P13" s="6"/>
      <c r="Q13" s="6"/>
      <c r="R13" s="6"/>
    </row>
    <row r="14" spans="1:18" ht="30" customHeight="1">
      <c r="A14" s="59">
        <v>2009</v>
      </c>
      <c r="B14" s="30">
        <v>3077.1125</v>
      </c>
      <c r="C14" s="30">
        <v>3106.5125</v>
      </c>
      <c r="D14" s="30">
        <v>3173.2625000000003</v>
      </c>
      <c r="E14" s="30">
        <v>3249.136</v>
      </c>
      <c r="F14" s="30">
        <v>3291.9624999999996</v>
      </c>
      <c r="G14" s="30">
        <v>3317.13</v>
      </c>
      <c r="H14" s="6">
        <v>3384.532</v>
      </c>
      <c r="I14" s="30">
        <v>3556.7725</v>
      </c>
      <c r="J14" s="6">
        <v>3570.4275000000002</v>
      </c>
      <c r="K14" s="30">
        <v>3607.3525</v>
      </c>
      <c r="L14" s="30">
        <v>3664.7775</v>
      </c>
      <c r="M14" s="30">
        <v>3793.2419999999997</v>
      </c>
      <c r="N14" s="30">
        <f t="shared" si="0"/>
        <v>3399.351666666667</v>
      </c>
      <c r="O14" s="31">
        <v>2009</v>
      </c>
      <c r="P14" s="6"/>
      <c r="Q14" s="6"/>
      <c r="R14" s="6" t="s">
        <v>33</v>
      </c>
    </row>
    <row r="15" spans="1:18" ht="30" customHeight="1">
      <c r="A15" s="59">
        <v>2010</v>
      </c>
      <c r="B15" s="30">
        <v>3814.44</v>
      </c>
      <c r="C15" s="30">
        <v>3652.5425</v>
      </c>
      <c r="D15" s="30">
        <v>3703.27</v>
      </c>
      <c r="E15" s="30">
        <v>3782.29</v>
      </c>
      <c r="F15" s="30">
        <v>3956.78</v>
      </c>
      <c r="G15" s="30">
        <v>3972.0080000000003</v>
      </c>
      <c r="H15" s="6">
        <v>3986.51</v>
      </c>
      <c r="I15" s="30">
        <v>4038.775</v>
      </c>
      <c r="J15" s="6">
        <v>4089.88</v>
      </c>
      <c r="K15" s="30">
        <v>4161.43</v>
      </c>
      <c r="L15" s="30">
        <v>4244.55</v>
      </c>
      <c r="M15" s="30">
        <v>4291.4980000000005</v>
      </c>
      <c r="N15" s="30">
        <f>SUM(B15:M15)/12</f>
        <v>3974.4977916666667</v>
      </c>
      <c r="O15" s="31">
        <v>2010</v>
      </c>
      <c r="P15" s="6"/>
      <c r="Q15" s="6"/>
      <c r="R15" s="6"/>
    </row>
    <row r="16" spans="1:18" ht="30" customHeight="1">
      <c r="A16" s="59">
        <v>2011</v>
      </c>
      <c r="B16" s="30">
        <v>4300.5225</v>
      </c>
      <c r="C16" s="30">
        <v>4312.695000000001</v>
      </c>
      <c r="D16" s="30">
        <v>4357.494000000001</v>
      </c>
      <c r="E16" s="30">
        <v>4375.33</v>
      </c>
      <c r="F16" s="30">
        <v>4385.76</v>
      </c>
      <c r="G16" s="30">
        <v>4396.592000000001</v>
      </c>
      <c r="H16" s="30">
        <v>4410.7525</v>
      </c>
      <c r="I16" s="30">
        <v>4414.82</v>
      </c>
      <c r="J16" s="41">
        <v>4410.745000000001</v>
      </c>
      <c r="K16" s="30">
        <v>4417.6475</v>
      </c>
      <c r="L16" s="30">
        <v>4415.611999999999</v>
      </c>
      <c r="M16" s="30">
        <v>4373.7075</v>
      </c>
      <c r="N16" s="30">
        <f>SUM(B16:M16)/12</f>
        <v>4380.973166666667</v>
      </c>
      <c r="O16" s="31">
        <v>2011</v>
      </c>
      <c r="P16" s="6"/>
      <c r="Q16" s="6"/>
      <c r="R16" s="6"/>
    </row>
    <row r="17" spans="1:18" ht="30" customHeight="1">
      <c r="A17" s="16">
        <v>2012</v>
      </c>
      <c r="B17" s="41">
        <v>4325.905000000001</v>
      </c>
      <c r="C17" s="41">
        <v>4321.160000000001</v>
      </c>
      <c r="D17" s="41">
        <v>4324.8025</v>
      </c>
      <c r="E17" s="41">
        <v>4330.172500000001</v>
      </c>
      <c r="F17" s="41">
        <v>4336.91</v>
      </c>
      <c r="G17" s="41">
        <v>4343.2125</v>
      </c>
      <c r="H17" s="41">
        <v>4312.97</v>
      </c>
      <c r="I17" s="41">
        <v>4296.534000000001</v>
      </c>
      <c r="J17" s="41">
        <v>4313.785</v>
      </c>
      <c r="K17" s="41">
        <v>4319.077499999999</v>
      </c>
      <c r="L17" s="41">
        <v>4309.6425</v>
      </c>
      <c r="M17" s="41">
        <v>4295.266666666666</v>
      </c>
      <c r="N17" s="41">
        <f>SUM(B17:M17)/12</f>
        <v>4319.119847222221</v>
      </c>
      <c r="O17" s="184">
        <v>2012</v>
      </c>
      <c r="P17" s="6"/>
      <c r="Q17" s="6"/>
      <c r="R17" s="6" t="s">
        <v>33</v>
      </c>
    </row>
    <row r="18" spans="1:18" ht="30" customHeight="1">
      <c r="A18" s="16">
        <v>2013</v>
      </c>
      <c r="B18" s="41">
        <v>4295.142</v>
      </c>
      <c r="C18" s="41">
        <v>4311.5599999999995</v>
      </c>
      <c r="D18" s="41">
        <v>4315.4025</v>
      </c>
      <c r="E18" s="41">
        <v>4310.5875</v>
      </c>
      <c r="F18" s="41">
        <v>4319.212</v>
      </c>
      <c r="G18" s="41">
        <v>4321.4349999999995</v>
      </c>
      <c r="H18" s="41">
        <v>4323.34</v>
      </c>
      <c r="I18" s="41">
        <v>4329.5</v>
      </c>
      <c r="J18" s="41">
        <v>4346.860000000001</v>
      </c>
      <c r="K18" s="41">
        <v>4366.784000000001</v>
      </c>
      <c r="L18" s="41">
        <v>4381.4925</v>
      </c>
      <c r="M18" s="41">
        <v>4383.19</v>
      </c>
      <c r="N18" s="41">
        <f>SUM(B18:M18)/12</f>
        <v>4333.708791666667</v>
      </c>
      <c r="O18" s="184">
        <v>2013</v>
      </c>
      <c r="P18" s="6"/>
      <c r="Q18" s="6"/>
      <c r="R18" s="6"/>
    </row>
    <row r="19" spans="1:18" ht="30" customHeight="1">
      <c r="A19" s="16">
        <v>2014</v>
      </c>
      <c r="B19" s="41">
        <v>4322.5</v>
      </c>
      <c r="C19" s="41">
        <v>4307.0975</v>
      </c>
      <c r="D19" s="41">
        <v>4324.400000000001</v>
      </c>
      <c r="E19" s="41">
        <v>4352.646</v>
      </c>
      <c r="F19" s="41">
        <v>4381.6</v>
      </c>
      <c r="G19" s="41">
        <v>4402.775</v>
      </c>
      <c r="H19" s="41">
        <v>4485.456</v>
      </c>
      <c r="I19" s="41">
        <v>4717.4875</v>
      </c>
      <c r="J19" s="41">
        <v>4765.929999999999</v>
      </c>
      <c r="K19" s="41">
        <v>4844.8983333333335</v>
      </c>
      <c r="L19" s="41">
        <v>4975.844</v>
      </c>
      <c r="M19" s="41">
        <v>4998.7071428571435</v>
      </c>
      <c r="N19" s="41">
        <v>4573.278456349207</v>
      </c>
      <c r="O19" s="184">
        <v>2014</v>
      </c>
      <c r="P19" s="6"/>
      <c r="Q19" s="6"/>
      <c r="R19" s="6" t="s">
        <v>33</v>
      </c>
    </row>
    <row r="20" spans="1:18" ht="30" customHeight="1">
      <c r="A20" s="16">
        <v>2015</v>
      </c>
      <c r="B20" s="41">
        <v>4861.922500000001</v>
      </c>
      <c r="C20" s="41">
        <v>4829.450000000001</v>
      </c>
      <c r="D20" s="41">
        <v>4886.25</v>
      </c>
      <c r="E20" s="41">
        <v>4777.064</v>
      </c>
      <c r="F20" s="41">
        <v>4812.0599999999995</v>
      </c>
      <c r="G20" s="41">
        <v>4854.316666666667</v>
      </c>
      <c r="H20" s="41">
        <v>4933.0199999999995</v>
      </c>
      <c r="I20" s="41">
        <v>5126.404</v>
      </c>
      <c r="J20" s="41">
        <v>5417.302000000001</v>
      </c>
      <c r="K20" s="41">
        <v>5560.400000000001</v>
      </c>
      <c r="L20" s="41">
        <v>5616.925</v>
      </c>
      <c r="M20" s="41">
        <v>5686.786</v>
      </c>
      <c r="N20" s="41">
        <v>5113.491680555556</v>
      </c>
      <c r="O20" s="184">
        <v>2015</v>
      </c>
      <c r="P20" s="6"/>
      <c r="Q20" s="6" t="s">
        <v>33</v>
      </c>
      <c r="R20" s="6"/>
    </row>
    <row r="21" spans="1:18" ht="30" customHeight="1">
      <c r="A21" s="16">
        <v>2016</v>
      </c>
      <c r="B21" s="41">
        <v>5692.2425</v>
      </c>
      <c r="C21" s="41">
        <v>5743.4</v>
      </c>
      <c r="D21" s="41">
        <v>0</v>
      </c>
      <c r="E21" s="41">
        <v>0</v>
      </c>
      <c r="F21" s="41">
        <v>6146.725</v>
      </c>
      <c r="G21" s="41">
        <v>6084.5160000000005</v>
      </c>
      <c r="H21" s="41">
        <v>6038.9974999999995</v>
      </c>
      <c r="I21" s="41">
        <v>6026.2925</v>
      </c>
      <c r="J21" s="41">
        <v>6027.512</v>
      </c>
      <c r="K21" s="41">
        <v>6949.3325</v>
      </c>
      <c r="L21" s="41">
        <v>7343.954</v>
      </c>
      <c r="M21" s="41">
        <v>7258.799999999999</v>
      </c>
      <c r="N21" s="41">
        <f>SUM(B21:M21)/12</f>
        <v>5275.981000000001</v>
      </c>
      <c r="O21" s="184">
        <v>2016</v>
      </c>
      <c r="P21" s="6"/>
      <c r="Q21" s="6"/>
      <c r="R21" s="6"/>
    </row>
    <row r="22" spans="1:17" ht="26.25" customHeight="1">
      <c r="A22" s="16">
        <v>2017</v>
      </c>
      <c r="B22" s="41">
        <v>7317.837500000001</v>
      </c>
      <c r="C22" s="41">
        <v>7332.6525</v>
      </c>
      <c r="D22" s="41">
        <v>7365.4974999999995</v>
      </c>
      <c r="E22" s="41">
        <v>7417.6325</v>
      </c>
      <c r="F22" s="41"/>
      <c r="G22" s="41"/>
      <c r="H22" s="41"/>
      <c r="I22" s="41"/>
      <c r="J22" s="41"/>
      <c r="K22" s="41"/>
      <c r="L22" s="41"/>
      <c r="M22" s="41"/>
      <c r="N22" s="41">
        <f>SUM(B22:M22)/12</f>
        <v>2452.8016666666667</v>
      </c>
      <c r="O22" s="184">
        <v>2017</v>
      </c>
      <c r="P22" s="2"/>
      <c r="Q22" s="2"/>
    </row>
    <row r="23" spans="1:17" ht="26.25" customHeight="1" thickBot="1">
      <c r="A23" s="19">
        <v>2018</v>
      </c>
      <c r="B23" s="42"/>
      <c r="C23" s="42"/>
      <c r="D23" s="42"/>
      <c r="E23" s="42"/>
      <c r="F23" s="42"/>
      <c r="G23" s="42"/>
      <c r="H23" s="42"/>
      <c r="I23" s="42">
        <v>8307.712500000001</v>
      </c>
      <c r="J23" s="42">
        <v>8046.580500000002</v>
      </c>
      <c r="K23" s="42"/>
      <c r="L23" s="42"/>
      <c r="M23" s="42"/>
      <c r="N23" s="42">
        <f>SUM(B23:M23)/12</f>
        <v>1362.8577500000004</v>
      </c>
      <c r="O23" s="211">
        <v>2018</v>
      </c>
      <c r="P23" s="2"/>
      <c r="Q23" s="2"/>
    </row>
    <row r="24" spans="1:15" ht="21.75" customHeight="1">
      <c r="A24" s="2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1"/>
      <c r="O24" s="2"/>
    </row>
    <row r="25" ht="12.75">
      <c r="P25" t="s">
        <v>33</v>
      </c>
    </row>
    <row r="26" ht="12.75">
      <c r="H26" s="9" t="s">
        <v>33</v>
      </c>
    </row>
    <row r="27" spans="2:13" ht="12.75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6:13" ht="12.75">
      <c r="F28" t="s">
        <v>33</v>
      </c>
      <c r="M28" t="s">
        <v>33</v>
      </c>
    </row>
    <row r="43" ht="12.75">
      <c r="T43">
        <v>2190</v>
      </c>
    </row>
  </sheetData>
  <sheetProtection/>
  <mergeCells count="2">
    <mergeCell ref="A1:O1"/>
    <mergeCell ref="A2:O2"/>
  </mergeCells>
  <printOptions/>
  <pageMargins left="0.37" right="0.19" top="1" bottom="1" header="0.5" footer="0.5"/>
  <pageSetup fitToHeight="1" fitToWidth="1" horizontalDpi="600" verticalDpi="600" orientation="landscape" scale="71" r:id="rId1"/>
  <headerFooter alignWithMargins="0">
    <oddFooter>&amp;C&amp;F  (Auction)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5"/>
  <sheetViews>
    <sheetView zoomScale="93" zoomScaleNormal="93" zoomScalePageLayoutView="0" workbookViewId="0" topLeftCell="A100">
      <selection activeCell="Q111" sqref="Q111"/>
    </sheetView>
  </sheetViews>
  <sheetFormatPr defaultColWidth="10.7109375" defaultRowHeight="12.75"/>
  <cols>
    <col min="1" max="4" width="10.7109375" style="7" customWidth="1"/>
    <col min="5" max="5" width="10.7109375" style="81" customWidth="1"/>
    <col min="6" max="7" width="10.7109375" style="7" customWidth="1"/>
    <col min="8" max="8" width="10.7109375" style="81" customWidth="1"/>
    <col min="9" max="10" width="10.7109375" style="7" customWidth="1"/>
    <col min="11" max="11" width="10.7109375" style="81" customWidth="1"/>
    <col min="12" max="13" width="10.7109375" style="7" customWidth="1"/>
    <col min="14" max="14" width="10.7109375" style="81" customWidth="1"/>
    <col min="15" max="16384" width="10.7109375" style="7" customWidth="1"/>
  </cols>
  <sheetData>
    <row r="1" spans="1:15" ht="24" customHeight="1">
      <c r="A1" s="238" t="s">
        <v>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25.5" customHeight="1" thickBot="1">
      <c r="A2" s="239" t="s">
        <v>21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25.5">
      <c r="A3" s="106" t="s">
        <v>1</v>
      </c>
      <c r="B3" s="107"/>
      <c r="C3" s="185" t="s">
        <v>5</v>
      </c>
      <c r="D3" s="185" t="s">
        <v>6</v>
      </c>
      <c r="E3" s="186" t="s">
        <v>7</v>
      </c>
      <c r="F3" s="185" t="s">
        <v>8</v>
      </c>
      <c r="G3" s="185" t="s">
        <v>2</v>
      </c>
      <c r="H3" s="186" t="s">
        <v>9</v>
      </c>
      <c r="I3" s="185" t="s">
        <v>3</v>
      </c>
      <c r="J3" s="185" t="s">
        <v>10</v>
      </c>
      <c r="K3" s="186" t="s">
        <v>11</v>
      </c>
      <c r="L3" s="185" t="s">
        <v>12</v>
      </c>
      <c r="M3" s="185" t="s">
        <v>13</v>
      </c>
      <c r="N3" s="186" t="s">
        <v>14</v>
      </c>
      <c r="O3" s="187" t="s">
        <v>4</v>
      </c>
    </row>
    <row r="4" spans="1:15" ht="12.75" hidden="1">
      <c r="A4" s="106">
        <v>1</v>
      </c>
      <c r="B4" s="107">
        <v>2</v>
      </c>
      <c r="C4" s="107">
        <v>3</v>
      </c>
      <c r="D4" s="107">
        <v>4</v>
      </c>
      <c r="E4" s="108">
        <v>5</v>
      </c>
      <c r="F4" s="107">
        <v>6</v>
      </c>
      <c r="G4" s="107">
        <v>7</v>
      </c>
      <c r="H4" s="108">
        <v>8</v>
      </c>
      <c r="I4" s="107">
        <v>9</v>
      </c>
      <c r="J4" s="107">
        <v>10</v>
      </c>
      <c r="K4" s="108">
        <v>11</v>
      </c>
      <c r="L4" s="107">
        <v>12</v>
      </c>
      <c r="M4" s="107">
        <v>13</v>
      </c>
      <c r="N4" s="108">
        <v>14</v>
      </c>
      <c r="O4" s="109">
        <v>15</v>
      </c>
    </row>
    <row r="5" spans="1:15" ht="15" customHeight="1" hidden="1">
      <c r="A5" s="36">
        <v>1991</v>
      </c>
      <c r="B5" s="34" t="s">
        <v>18</v>
      </c>
      <c r="C5" s="33"/>
      <c r="D5" s="33"/>
      <c r="E5" s="135"/>
      <c r="F5" s="33"/>
      <c r="G5" s="33"/>
      <c r="H5" s="135"/>
      <c r="I5" s="33"/>
      <c r="J5" s="33"/>
      <c r="K5" s="135"/>
      <c r="L5" s="33"/>
      <c r="M5" s="33"/>
      <c r="N5" s="135"/>
      <c r="O5" s="39">
        <f>SUM(C5:N5)/12</f>
        <v>0</v>
      </c>
    </row>
    <row r="6" spans="1:15" ht="15" customHeight="1" hidden="1">
      <c r="A6" s="36"/>
      <c r="B6" s="34" t="s">
        <v>19</v>
      </c>
      <c r="C6" s="33"/>
      <c r="D6" s="33"/>
      <c r="E6" s="135"/>
      <c r="F6" s="33"/>
      <c r="G6" s="33"/>
      <c r="H6" s="135"/>
      <c r="I6" s="33"/>
      <c r="J6" s="33"/>
      <c r="K6" s="135"/>
      <c r="L6" s="33"/>
      <c r="M6" s="33"/>
      <c r="N6" s="135"/>
      <c r="O6" s="39">
        <f>SUM(C6:N6)/12</f>
        <v>0</v>
      </c>
    </row>
    <row r="7" spans="1:15" ht="15" customHeight="1" hidden="1">
      <c r="A7" s="36"/>
      <c r="B7" s="34" t="s">
        <v>20</v>
      </c>
      <c r="C7" s="33">
        <f aca="true" t="shared" si="0" ref="C7:N7">SUM(C5:C6)/2</f>
        <v>0</v>
      </c>
      <c r="D7" s="33">
        <f t="shared" si="0"/>
        <v>0</v>
      </c>
      <c r="E7" s="135">
        <f t="shared" si="0"/>
        <v>0</v>
      </c>
      <c r="F7" s="33">
        <f t="shared" si="0"/>
        <v>0</v>
      </c>
      <c r="G7" s="33">
        <f t="shared" si="0"/>
        <v>0</v>
      </c>
      <c r="H7" s="135">
        <f t="shared" si="0"/>
        <v>0</v>
      </c>
      <c r="I7" s="33">
        <f t="shared" si="0"/>
        <v>0</v>
      </c>
      <c r="J7" s="33">
        <f t="shared" si="0"/>
        <v>0</v>
      </c>
      <c r="K7" s="135">
        <f t="shared" si="0"/>
        <v>0</v>
      </c>
      <c r="L7" s="33">
        <f t="shared" si="0"/>
        <v>0</v>
      </c>
      <c r="M7" s="33">
        <f t="shared" si="0"/>
        <v>0</v>
      </c>
      <c r="N7" s="135">
        <f t="shared" si="0"/>
        <v>0</v>
      </c>
      <c r="O7" s="39">
        <f>SUM(C7:N7)/12</f>
        <v>0</v>
      </c>
    </row>
    <row r="8" spans="1:15" ht="15" customHeight="1" hidden="1">
      <c r="A8" s="36"/>
      <c r="B8" s="34"/>
      <c r="C8" s="2"/>
      <c r="D8" s="2"/>
      <c r="E8" s="124"/>
      <c r="F8" s="2"/>
      <c r="G8" s="2"/>
      <c r="H8" s="124"/>
      <c r="I8" s="2"/>
      <c r="J8" s="2"/>
      <c r="K8" s="124"/>
      <c r="L8" s="2"/>
      <c r="M8" s="2"/>
      <c r="N8" s="124"/>
      <c r="O8" s="147"/>
    </row>
    <row r="9" spans="1:15" ht="15" customHeight="1" hidden="1">
      <c r="A9" s="36">
        <v>1992</v>
      </c>
      <c r="B9" s="34" t="s">
        <v>18</v>
      </c>
      <c r="C9" s="33"/>
      <c r="D9" s="33"/>
      <c r="E9" s="135"/>
      <c r="F9" s="33"/>
      <c r="G9" s="33"/>
      <c r="H9" s="135"/>
      <c r="I9" s="33"/>
      <c r="J9" s="33"/>
      <c r="K9" s="135"/>
      <c r="L9" s="33"/>
      <c r="M9" s="33"/>
      <c r="N9" s="135"/>
      <c r="O9" s="39">
        <f>SUM(C9:N9)/12</f>
        <v>0</v>
      </c>
    </row>
    <row r="10" spans="1:15" ht="15" customHeight="1" hidden="1">
      <c r="A10" s="36"/>
      <c r="B10" s="34" t="s">
        <v>19</v>
      </c>
      <c r="C10" s="33"/>
      <c r="D10" s="33"/>
      <c r="E10" s="135"/>
      <c r="F10" s="33"/>
      <c r="G10" s="33"/>
      <c r="H10" s="135"/>
      <c r="I10" s="33"/>
      <c r="J10" s="33"/>
      <c r="K10" s="135"/>
      <c r="L10" s="33"/>
      <c r="M10" s="33"/>
      <c r="N10" s="135"/>
      <c r="O10" s="39">
        <f>SUM(C10:N10)/12</f>
        <v>0</v>
      </c>
    </row>
    <row r="11" spans="1:15" ht="15" customHeight="1" hidden="1" thickBot="1">
      <c r="A11" s="36"/>
      <c r="B11" s="34" t="s">
        <v>20</v>
      </c>
      <c r="C11" s="33">
        <f aca="true" t="shared" si="1" ref="C11:N11">SUM(C9:C10)/2</f>
        <v>0</v>
      </c>
      <c r="D11" s="33">
        <f t="shared" si="1"/>
        <v>0</v>
      </c>
      <c r="E11" s="135">
        <f t="shared" si="1"/>
        <v>0</v>
      </c>
      <c r="F11" s="33">
        <f t="shared" si="1"/>
        <v>0</v>
      </c>
      <c r="G11" s="33">
        <f t="shared" si="1"/>
        <v>0</v>
      </c>
      <c r="H11" s="135">
        <f t="shared" si="1"/>
        <v>0</v>
      </c>
      <c r="I11" s="33">
        <f t="shared" si="1"/>
        <v>0</v>
      </c>
      <c r="J11" s="33">
        <f t="shared" si="1"/>
        <v>0</v>
      </c>
      <c r="K11" s="135">
        <f t="shared" si="1"/>
        <v>0</v>
      </c>
      <c r="L11" s="33">
        <f t="shared" si="1"/>
        <v>0</v>
      </c>
      <c r="M11" s="33">
        <f t="shared" si="1"/>
        <v>0</v>
      </c>
      <c r="N11" s="135">
        <f t="shared" si="1"/>
        <v>0</v>
      </c>
      <c r="O11" s="39">
        <f>SUM(C11:N11)/12</f>
        <v>0</v>
      </c>
    </row>
    <row r="12" spans="1:15" ht="15" customHeight="1" hidden="1">
      <c r="A12" s="36"/>
      <c r="B12" s="34"/>
      <c r="C12" s="2"/>
      <c r="D12" s="2"/>
      <c r="E12" s="124"/>
      <c r="F12" s="2"/>
      <c r="G12" s="2"/>
      <c r="H12" s="124"/>
      <c r="I12" s="2"/>
      <c r="J12" s="2"/>
      <c r="K12" s="124"/>
      <c r="L12" s="2"/>
      <c r="M12" s="2"/>
      <c r="N12" s="124"/>
      <c r="O12" s="147"/>
    </row>
    <row r="13" spans="1:15" ht="15" customHeight="1" hidden="1">
      <c r="A13" s="36">
        <v>1993</v>
      </c>
      <c r="B13" s="34" t="s">
        <v>18</v>
      </c>
      <c r="C13" s="33"/>
      <c r="D13" s="33"/>
      <c r="E13" s="135"/>
      <c r="F13" s="33"/>
      <c r="G13" s="33"/>
      <c r="H13" s="135"/>
      <c r="I13" s="33"/>
      <c r="J13" s="33"/>
      <c r="K13" s="135"/>
      <c r="L13" s="3"/>
      <c r="M13" s="3"/>
      <c r="N13" s="155"/>
      <c r="O13" s="39">
        <f>SUM(C13:N13)/12</f>
        <v>0</v>
      </c>
    </row>
    <row r="14" spans="1:15" ht="15" customHeight="1" hidden="1">
      <c r="A14" s="36"/>
      <c r="B14" s="34" t="s">
        <v>19</v>
      </c>
      <c r="C14" s="33"/>
      <c r="D14" s="33"/>
      <c r="E14" s="135"/>
      <c r="F14" s="33"/>
      <c r="G14" s="33"/>
      <c r="H14" s="135"/>
      <c r="I14" s="33"/>
      <c r="J14" s="33"/>
      <c r="K14" s="135"/>
      <c r="L14" s="3"/>
      <c r="M14" s="3"/>
      <c r="N14" s="155"/>
      <c r="O14" s="39">
        <f>SUM(C14:N14)/12</f>
        <v>0</v>
      </c>
    </row>
    <row r="15" spans="1:15" ht="15" customHeight="1" hidden="1">
      <c r="A15" s="36"/>
      <c r="B15" s="34" t="s">
        <v>20</v>
      </c>
      <c r="C15" s="33">
        <f aca="true" t="shared" si="2" ref="C15:N15">SUM(C13:C14)/2</f>
        <v>0</v>
      </c>
      <c r="D15" s="33">
        <f t="shared" si="2"/>
        <v>0</v>
      </c>
      <c r="E15" s="135">
        <f t="shared" si="2"/>
        <v>0</v>
      </c>
      <c r="F15" s="33">
        <f t="shared" si="2"/>
        <v>0</v>
      </c>
      <c r="G15" s="33">
        <f t="shared" si="2"/>
        <v>0</v>
      </c>
      <c r="H15" s="135">
        <f t="shared" si="2"/>
        <v>0</v>
      </c>
      <c r="I15" s="33">
        <f t="shared" si="2"/>
        <v>0</v>
      </c>
      <c r="J15" s="33">
        <f t="shared" si="2"/>
        <v>0</v>
      </c>
      <c r="K15" s="135">
        <f t="shared" si="2"/>
        <v>0</v>
      </c>
      <c r="L15" s="33">
        <f t="shared" si="2"/>
        <v>0</v>
      </c>
      <c r="M15" s="33">
        <f t="shared" si="2"/>
        <v>0</v>
      </c>
      <c r="N15" s="135">
        <f t="shared" si="2"/>
        <v>0</v>
      </c>
      <c r="O15" s="39">
        <f>SUM(C15:N15)/12</f>
        <v>0</v>
      </c>
    </row>
    <row r="16" spans="1:15" ht="15" customHeight="1" hidden="1">
      <c r="A16" s="36"/>
      <c r="B16" s="34"/>
      <c r="C16" s="2"/>
      <c r="D16" s="2"/>
      <c r="E16" s="124"/>
      <c r="F16" s="2"/>
      <c r="G16" s="2"/>
      <c r="H16" s="124"/>
      <c r="I16" s="2"/>
      <c r="J16" s="2"/>
      <c r="K16" s="124"/>
      <c r="L16" s="2"/>
      <c r="M16" s="2"/>
      <c r="N16" s="124"/>
      <c r="O16" s="147"/>
    </row>
    <row r="17" spans="1:15" ht="15" customHeight="1" hidden="1">
      <c r="A17" s="36">
        <v>1994</v>
      </c>
      <c r="B17" s="34" t="s">
        <v>18</v>
      </c>
      <c r="C17" s="33"/>
      <c r="D17" s="33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39">
        <f>SUM(C17:N17)/12</f>
        <v>0</v>
      </c>
    </row>
    <row r="18" spans="1:15" ht="15" customHeight="1" hidden="1">
      <c r="A18" s="36"/>
      <c r="B18" s="34" t="s">
        <v>19</v>
      </c>
      <c r="C18" s="33"/>
      <c r="D18" s="33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39">
        <f>SUM(C18:N18)/12</f>
        <v>0</v>
      </c>
    </row>
    <row r="19" spans="1:15" ht="15" customHeight="1" hidden="1">
      <c r="A19" s="36"/>
      <c r="B19" s="34" t="s">
        <v>20</v>
      </c>
      <c r="C19" s="33">
        <f aca="true" t="shared" si="3" ref="C19:N19">SUM(C17:C18)/2</f>
        <v>0</v>
      </c>
      <c r="D19" s="33">
        <f t="shared" si="3"/>
        <v>0</v>
      </c>
      <c r="E19" s="135">
        <f t="shared" si="3"/>
        <v>0</v>
      </c>
      <c r="F19" s="33">
        <f t="shared" si="3"/>
        <v>0</v>
      </c>
      <c r="G19" s="33">
        <f t="shared" si="3"/>
        <v>0</v>
      </c>
      <c r="H19" s="135">
        <f t="shared" si="3"/>
        <v>0</v>
      </c>
      <c r="I19" s="33">
        <f t="shared" si="3"/>
        <v>0</v>
      </c>
      <c r="J19" s="33">
        <f t="shared" si="3"/>
        <v>0</v>
      </c>
      <c r="K19" s="135">
        <f t="shared" si="3"/>
        <v>0</v>
      </c>
      <c r="L19" s="33">
        <f t="shared" si="3"/>
        <v>0</v>
      </c>
      <c r="M19" s="33">
        <f t="shared" si="3"/>
        <v>0</v>
      </c>
      <c r="N19" s="135">
        <f t="shared" si="3"/>
        <v>0</v>
      </c>
      <c r="O19" s="39">
        <f>SUM(C19:N19)/12</f>
        <v>0</v>
      </c>
    </row>
    <row r="20" spans="1:15" ht="15" customHeight="1" hidden="1">
      <c r="A20" s="36"/>
      <c r="B20" s="34"/>
      <c r="C20" s="33"/>
      <c r="D20" s="33"/>
      <c r="E20" s="135"/>
      <c r="F20" s="33"/>
      <c r="G20" s="33"/>
      <c r="H20" s="135"/>
      <c r="I20" s="33"/>
      <c r="J20" s="33"/>
      <c r="K20" s="135"/>
      <c r="L20" s="33"/>
      <c r="M20" s="33"/>
      <c r="N20" s="135"/>
      <c r="O20" s="147"/>
    </row>
    <row r="21" spans="1:15" ht="15" customHeight="1" hidden="1">
      <c r="A21" s="36">
        <v>1995</v>
      </c>
      <c r="B21" s="34" t="s">
        <v>18</v>
      </c>
      <c r="C21" s="33"/>
      <c r="D21" s="33"/>
      <c r="E21" s="135"/>
      <c r="F21" s="33"/>
      <c r="G21" s="33"/>
      <c r="H21" s="135"/>
      <c r="I21" s="33"/>
      <c r="J21" s="135"/>
      <c r="K21" s="135"/>
      <c r="L21" s="135"/>
      <c r="M21" s="135"/>
      <c r="N21" s="135"/>
      <c r="O21" s="39">
        <f>SUM(C21:N21)/12</f>
        <v>0</v>
      </c>
    </row>
    <row r="22" spans="1:15" ht="15" customHeight="1" hidden="1">
      <c r="A22" s="36"/>
      <c r="B22" s="34" t="s">
        <v>19</v>
      </c>
      <c r="C22" s="33"/>
      <c r="D22" s="33"/>
      <c r="E22" s="135"/>
      <c r="F22" s="33"/>
      <c r="G22" s="33"/>
      <c r="H22" s="135"/>
      <c r="I22" s="33"/>
      <c r="J22" s="135"/>
      <c r="K22" s="135"/>
      <c r="L22" s="135"/>
      <c r="M22" s="135"/>
      <c r="N22" s="135"/>
      <c r="O22" s="39">
        <f>SUM(C22:N22)/12</f>
        <v>0</v>
      </c>
    </row>
    <row r="23" spans="1:15" ht="15" customHeight="1" hidden="1">
      <c r="A23" s="36"/>
      <c r="B23" s="34">
        <v>6166.31</v>
      </c>
      <c r="C23" s="33">
        <v>6411.86</v>
      </c>
      <c r="D23" s="33">
        <v>6351.11</v>
      </c>
      <c r="E23" s="135">
        <v>6657.28</v>
      </c>
      <c r="F23" s="33">
        <v>6869.89</v>
      </c>
      <c r="G23" s="33">
        <v>6857.68</v>
      </c>
      <c r="H23" s="135">
        <v>6755.83</v>
      </c>
      <c r="I23" s="33">
        <v>6965.76</v>
      </c>
      <c r="J23" s="33">
        <v>7203.13</v>
      </c>
      <c r="K23" s="135">
        <f>SUM(K21:K22)/2</f>
        <v>0</v>
      </c>
      <c r="L23" s="33">
        <f>SUM(L21:L22)/2</f>
        <v>0</v>
      </c>
      <c r="M23" s="33">
        <f>SUM(M21:M22)/2</f>
        <v>0</v>
      </c>
      <c r="N23" s="135">
        <f>SUM(N21:N22)/2</f>
        <v>0</v>
      </c>
      <c r="O23" s="39">
        <f>SUM(C23:N23)/12</f>
        <v>4506.045</v>
      </c>
    </row>
    <row r="24" spans="1:15" ht="15" customHeight="1" hidden="1" thickBot="1">
      <c r="A24" s="36"/>
      <c r="B24" s="34"/>
      <c r="C24" s="33"/>
      <c r="D24" s="33"/>
      <c r="E24" s="135"/>
      <c r="F24" s="33"/>
      <c r="G24" s="33"/>
      <c r="H24" s="135"/>
      <c r="I24" s="33"/>
      <c r="J24" s="33"/>
      <c r="K24" s="135"/>
      <c r="L24" s="33"/>
      <c r="M24" s="33"/>
      <c r="N24" s="135"/>
      <c r="O24" s="147"/>
    </row>
    <row r="25" spans="1:15" ht="15" customHeight="1" hidden="1">
      <c r="A25" s="36">
        <v>1996</v>
      </c>
      <c r="B25" s="34" t="s">
        <v>18</v>
      </c>
      <c r="C25" s="33"/>
      <c r="D25" s="33"/>
      <c r="E25" s="135"/>
      <c r="F25" s="33"/>
      <c r="G25" s="33"/>
      <c r="H25" s="135"/>
      <c r="I25" s="33"/>
      <c r="J25" s="33"/>
      <c r="K25" s="135"/>
      <c r="L25" s="33"/>
      <c r="M25" s="33"/>
      <c r="N25" s="135"/>
      <c r="O25" s="39">
        <f>SUM(C25:N25)/12</f>
        <v>0</v>
      </c>
    </row>
    <row r="26" spans="1:15" ht="15" customHeight="1" hidden="1">
      <c r="A26" s="36"/>
      <c r="B26" s="34" t="s">
        <v>19</v>
      </c>
      <c r="C26" s="33"/>
      <c r="D26" s="33"/>
      <c r="E26" s="135"/>
      <c r="F26" s="33"/>
      <c r="G26" s="33"/>
      <c r="H26" s="135"/>
      <c r="I26" s="33"/>
      <c r="J26" s="33"/>
      <c r="K26" s="135"/>
      <c r="L26" s="33"/>
      <c r="M26" s="33"/>
      <c r="N26" s="135"/>
      <c r="O26" s="39">
        <f>SUM(C26:N26)/12</f>
        <v>0</v>
      </c>
    </row>
    <row r="27" spans="1:15" ht="15" customHeight="1" hidden="1">
      <c r="A27" s="36"/>
      <c r="B27" s="34" t="s">
        <v>20</v>
      </c>
      <c r="C27" s="33">
        <f aca="true" t="shared" si="4" ref="C27:N27">SUM(C25:C26)/2</f>
        <v>0</v>
      </c>
      <c r="D27" s="33">
        <f t="shared" si="4"/>
        <v>0</v>
      </c>
      <c r="E27" s="135">
        <f t="shared" si="4"/>
        <v>0</v>
      </c>
      <c r="F27" s="33">
        <f t="shared" si="4"/>
        <v>0</v>
      </c>
      <c r="G27" s="33">
        <f t="shared" si="4"/>
        <v>0</v>
      </c>
      <c r="H27" s="135">
        <f t="shared" si="4"/>
        <v>0</v>
      </c>
      <c r="I27" s="33">
        <f t="shared" si="4"/>
        <v>0</v>
      </c>
      <c r="J27" s="33">
        <f t="shared" si="4"/>
        <v>0</v>
      </c>
      <c r="K27" s="135">
        <f t="shared" si="4"/>
        <v>0</v>
      </c>
      <c r="L27" s="33">
        <f t="shared" si="4"/>
        <v>0</v>
      </c>
      <c r="M27" s="33">
        <f t="shared" si="4"/>
        <v>0</v>
      </c>
      <c r="N27" s="135">
        <f t="shared" si="4"/>
        <v>0</v>
      </c>
      <c r="O27" s="39">
        <f>SUM(C27:N27)/12</f>
        <v>0</v>
      </c>
    </row>
    <row r="28" spans="1:15" ht="15" customHeight="1" hidden="1">
      <c r="A28" s="36"/>
      <c r="B28" s="32"/>
      <c r="C28" s="33"/>
      <c r="D28" s="33"/>
      <c r="E28" s="135"/>
      <c r="F28" s="33"/>
      <c r="G28" s="33"/>
      <c r="H28" s="135"/>
      <c r="I28" s="33"/>
      <c r="J28" s="33"/>
      <c r="K28" s="135"/>
      <c r="L28" s="33"/>
      <c r="M28" s="33"/>
      <c r="N28" s="135"/>
      <c r="O28" s="39"/>
    </row>
    <row r="29" spans="1:15" ht="15" customHeight="1" hidden="1">
      <c r="A29" s="36">
        <v>1997</v>
      </c>
      <c r="B29" s="34" t="s">
        <v>18</v>
      </c>
      <c r="C29" s="33"/>
      <c r="D29" s="33"/>
      <c r="E29" s="135"/>
      <c r="F29" s="33"/>
      <c r="G29" s="33"/>
      <c r="H29" s="135"/>
      <c r="I29" s="33"/>
      <c r="J29" s="33"/>
      <c r="K29" s="135"/>
      <c r="L29" s="33"/>
      <c r="M29" s="33"/>
      <c r="N29" s="135"/>
      <c r="O29" s="39">
        <f>SUM(C29:N29)/12</f>
        <v>0</v>
      </c>
    </row>
    <row r="30" spans="1:15" ht="15" customHeight="1" hidden="1">
      <c r="A30" s="36"/>
      <c r="B30" s="34" t="s">
        <v>19</v>
      </c>
      <c r="C30" s="135"/>
      <c r="D30" s="33"/>
      <c r="E30" s="135"/>
      <c r="F30" s="33"/>
      <c r="G30" s="33"/>
      <c r="H30" s="135"/>
      <c r="I30" s="33"/>
      <c r="J30" s="33"/>
      <c r="K30" s="135"/>
      <c r="L30" s="33"/>
      <c r="M30" s="33"/>
      <c r="N30" s="135"/>
      <c r="O30" s="39">
        <f>SUM(C30:N30)/12</f>
        <v>0</v>
      </c>
    </row>
    <row r="31" spans="1:15" ht="15" customHeight="1" hidden="1">
      <c r="A31" s="36"/>
      <c r="B31" s="34" t="s">
        <v>20</v>
      </c>
      <c r="C31" s="33">
        <f aca="true" t="shared" si="5" ref="C31:N31">SUM(C29:C30)/2</f>
        <v>0</v>
      </c>
      <c r="D31" s="33">
        <f t="shared" si="5"/>
        <v>0</v>
      </c>
      <c r="E31" s="135">
        <f t="shared" si="5"/>
        <v>0</v>
      </c>
      <c r="F31" s="33">
        <f t="shared" si="5"/>
        <v>0</v>
      </c>
      <c r="G31" s="33">
        <f t="shared" si="5"/>
        <v>0</v>
      </c>
      <c r="H31" s="135">
        <f t="shared" si="5"/>
        <v>0</v>
      </c>
      <c r="I31" s="33">
        <f t="shared" si="5"/>
        <v>0</v>
      </c>
      <c r="J31" s="33">
        <f t="shared" si="5"/>
        <v>0</v>
      </c>
      <c r="K31" s="135">
        <f t="shared" si="5"/>
        <v>0</v>
      </c>
      <c r="L31" s="33">
        <f t="shared" si="5"/>
        <v>0</v>
      </c>
      <c r="M31" s="33">
        <f t="shared" si="5"/>
        <v>0</v>
      </c>
      <c r="N31" s="135">
        <f t="shared" si="5"/>
        <v>0</v>
      </c>
      <c r="O31" s="39">
        <f>SUM(C31:N31)/12</f>
        <v>0</v>
      </c>
    </row>
    <row r="32" spans="1:15" ht="15" customHeight="1" hidden="1">
      <c r="A32" s="36"/>
      <c r="B32" s="32"/>
      <c r="C32" s="2"/>
      <c r="D32" s="3"/>
      <c r="E32" s="155"/>
      <c r="F32" s="3"/>
      <c r="G32" s="3"/>
      <c r="H32" s="155"/>
      <c r="I32" s="3"/>
      <c r="J32" s="3"/>
      <c r="K32" s="155"/>
      <c r="L32" s="3"/>
      <c r="M32" s="3"/>
      <c r="N32" s="155"/>
      <c r="O32" s="149"/>
    </row>
    <row r="33" spans="1:15" ht="15" customHeight="1" hidden="1">
      <c r="A33" s="36">
        <v>1998</v>
      </c>
      <c r="B33" s="34" t="s">
        <v>18</v>
      </c>
      <c r="C33" s="33"/>
      <c r="D33" s="33"/>
      <c r="E33" s="135"/>
      <c r="F33" s="33"/>
      <c r="G33" s="33"/>
      <c r="H33" s="135"/>
      <c r="I33" s="33"/>
      <c r="J33" s="33"/>
      <c r="K33" s="135"/>
      <c r="L33" s="33"/>
      <c r="M33" s="33"/>
      <c r="N33" s="135"/>
      <c r="O33" s="39">
        <f>SUM(C33:N33)/12</f>
        <v>0</v>
      </c>
    </row>
    <row r="34" spans="1:15" ht="15" customHeight="1" hidden="1">
      <c r="A34" s="36"/>
      <c r="B34" s="34" t="s">
        <v>19</v>
      </c>
      <c r="C34" s="33"/>
      <c r="D34" s="33"/>
      <c r="E34" s="135"/>
      <c r="F34" s="33"/>
      <c r="G34" s="33"/>
      <c r="H34" s="135"/>
      <c r="I34" s="33"/>
      <c r="J34" s="33"/>
      <c r="K34" s="135"/>
      <c r="L34" s="33"/>
      <c r="M34" s="33"/>
      <c r="N34" s="135"/>
      <c r="O34" s="39">
        <f>SUM(C34:N34)/12</f>
        <v>0</v>
      </c>
    </row>
    <row r="35" spans="1:15" ht="15" customHeight="1" hidden="1" thickBot="1">
      <c r="A35" s="36"/>
      <c r="B35" s="34" t="s">
        <v>20</v>
      </c>
      <c r="C35" s="33">
        <f>SUM(C33:C34)/2</f>
        <v>0</v>
      </c>
      <c r="D35" s="33">
        <f>SUM(D33:D34)/2</f>
        <v>0</v>
      </c>
      <c r="E35" s="135">
        <f aca="true" t="shared" si="6" ref="E35:N35">SUM(E33:E34)/2</f>
        <v>0</v>
      </c>
      <c r="F35" s="33">
        <f t="shared" si="6"/>
        <v>0</v>
      </c>
      <c r="G35" s="33">
        <f t="shared" si="6"/>
        <v>0</v>
      </c>
      <c r="H35" s="135">
        <f t="shared" si="6"/>
        <v>0</v>
      </c>
      <c r="I35" s="33">
        <f t="shared" si="6"/>
        <v>0</v>
      </c>
      <c r="J35" s="33">
        <f t="shared" si="6"/>
        <v>0</v>
      </c>
      <c r="K35" s="135">
        <f t="shared" si="6"/>
        <v>0</v>
      </c>
      <c r="L35" s="33">
        <f t="shared" si="6"/>
        <v>0</v>
      </c>
      <c r="M35" s="33">
        <f t="shared" si="6"/>
        <v>0</v>
      </c>
      <c r="N35" s="135">
        <f t="shared" si="6"/>
        <v>0</v>
      </c>
      <c r="O35" s="39">
        <f>SUM(C35:N35)/12</f>
        <v>0</v>
      </c>
    </row>
    <row r="36" spans="1:15" ht="15" customHeight="1" hidden="1">
      <c r="A36" s="36"/>
      <c r="B36" s="2"/>
      <c r="C36" s="3"/>
      <c r="D36" s="3"/>
      <c r="E36" s="155"/>
      <c r="F36" s="3"/>
      <c r="G36" s="3"/>
      <c r="H36" s="155"/>
      <c r="I36" s="3"/>
      <c r="J36" s="3"/>
      <c r="K36" s="155"/>
      <c r="L36" s="3"/>
      <c r="M36" s="3"/>
      <c r="N36" s="155"/>
      <c r="O36" s="147"/>
    </row>
    <row r="37" spans="1:15" ht="15" customHeight="1" hidden="1">
      <c r="A37" s="36">
        <v>1999</v>
      </c>
      <c r="B37" s="34" t="s">
        <v>18</v>
      </c>
      <c r="C37" s="33"/>
      <c r="D37" s="33"/>
      <c r="E37" s="135"/>
      <c r="F37" s="33"/>
      <c r="G37" s="33"/>
      <c r="H37" s="135"/>
      <c r="I37" s="33"/>
      <c r="J37" s="33"/>
      <c r="K37" s="135"/>
      <c r="L37" s="33"/>
      <c r="M37" s="33"/>
      <c r="N37" s="135"/>
      <c r="O37" s="39">
        <f>SUM(C37:N37)/12</f>
        <v>0</v>
      </c>
    </row>
    <row r="38" spans="1:15" ht="15" customHeight="1" hidden="1">
      <c r="A38" s="36"/>
      <c r="B38" s="34" t="s">
        <v>19</v>
      </c>
      <c r="C38" s="33"/>
      <c r="D38" s="33"/>
      <c r="E38" s="135"/>
      <c r="F38" s="33"/>
      <c r="G38" s="33"/>
      <c r="H38" s="135"/>
      <c r="I38" s="33"/>
      <c r="J38" s="33"/>
      <c r="K38" s="135"/>
      <c r="L38" s="33"/>
      <c r="M38" s="33"/>
      <c r="N38" s="135"/>
      <c r="O38" s="39">
        <f>SUM(C38:N38)/12</f>
        <v>0</v>
      </c>
    </row>
    <row r="39" spans="1:15" ht="15" customHeight="1" hidden="1">
      <c r="A39" s="36"/>
      <c r="B39" s="34" t="s">
        <v>20</v>
      </c>
      <c r="C39" s="33">
        <f aca="true" t="shared" si="7" ref="C39:N39">SUM(C37:C38)/2</f>
        <v>0</v>
      </c>
      <c r="D39" s="33">
        <f t="shared" si="7"/>
        <v>0</v>
      </c>
      <c r="E39" s="135">
        <f t="shared" si="7"/>
        <v>0</v>
      </c>
      <c r="F39" s="33">
        <f t="shared" si="7"/>
        <v>0</v>
      </c>
      <c r="G39" s="33">
        <f t="shared" si="7"/>
        <v>0</v>
      </c>
      <c r="H39" s="135">
        <f t="shared" si="7"/>
        <v>0</v>
      </c>
      <c r="I39" s="33">
        <f t="shared" si="7"/>
        <v>0</v>
      </c>
      <c r="J39" s="33">
        <f t="shared" si="7"/>
        <v>0</v>
      </c>
      <c r="K39" s="135">
        <f t="shared" si="7"/>
        <v>0</v>
      </c>
      <c r="L39" s="33">
        <f t="shared" si="7"/>
        <v>0</v>
      </c>
      <c r="M39" s="33">
        <f t="shared" si="7"/>
        <v>0</v>
      </c>
      <c r="N39" s="135">
        <f t="shared" si="7"/>
        <v>0</v>
      </c>
      <c r="O39" s="39">
        <f>SUM(C39:N39)/12</f>
        <v>0</v>
      </c>
    </row>
    <row r="40" spans="1:15" ht="15" customHeight="1" hidden="1">
      <c r="A40" s="36"/>
      <c r="B40" s="34"/>
      <c r="C40" s="3"/>
      <c r="D40" s="3"/>
      <c r="E40" s="155"/>
      <c r="F40" s="3"/>
      <c r="G40" s="3"/>
      <c r="H40" s="155"/>
      <c r="I40" s="3"/>
      <c r="J40" s="3"/>
      <c r="K40" s="155"/>
      <c r="L40" s="3"/>
      <c r="M40" s="3"/>
      <c r="N40" s="155"/>
      <c r="O40" s="39"/>
    </row>
    <row r="41" spans="1:15" ht="15" customHeight="1" hidden="1">
      <c r="A41" s="36">
        <v>2000</v>
      </c>
      <c r="B41" s="34" t="s">
        <v>18</v>
      </c>
      <c r="C41" s="33"/>
      <c r="D41" s="33"/>
      <c r="E41" s="135"/>
      <c r="F41" s="33"/>
      <c r="G41" s="33"/>
      <c r="H41" s="135"/>
      <c r="I41" s="33"/>
      <c r="J41" s="33"/>
      <c r="K41" s="135"/>
      <c r="L41" s="33"/>
      <c r="M41" s="33"/>
      <c r="N41" s="135"/>
      <c r="O41" s="39">
        <f>SUM(C41:N41)/12</f>
        <v>0</v>
      </c>
    </row>
    <row r="42" spans="1:15" ht="15" customHeight="1" hidden="1">
      <c r="A42" s="36"/>
      <c r="B42" s="34" t="s">
        <v>19</v>
      </c>
      <c r="C42" s="33"/>
      <c r="D42" s="33"/>
      <c r="E42" s="135"/>
      <c r="F42" s="33"/>
      <c r="G42" s="33"/>
      <c r="H42" s="135"/>
      <c r="I42" s="33"/>
      <c r="J42" s="33"/>
      <c r="K42" s="135"/>
      <c r="L42" s="33"/>
      <c r="M42" s="33"/>
      <c r="N42" s="135"/>
      <c r="O42" s="39">
        <f>SUM(C42:N42)/12</f>
        <v>0</v>
      </c>
    </row>
    <row r="43" spans="1:15" ht="15" customHeight="1" hidden="1">
      <c r="A43" s="36"/>
      <c r="B43" s="34" t="s">
        <v>20</v>
      </c>
      <c r="C43" s="33">
        <f aca="true" t="shared" si="8" ref="C43:N43">SUM(C41:C42)/2</f>
        <v>0</v>
      </c>
      <c r="D43" s="33">
        <f t="shared" si="8"/>
        <v>0</v>
      </c>
      <c r="E43" s="135">
        <f t="shared" si="8"/>
        <v>0</v>
      </c>
      <c r="F43" s="33">
        <f t="shared" si="8"/>
        <v>0</v>
      </c>
      <c r="G43" s="33">
        <f t="shared" si="8"/>
        <v>0</v>
      </c>
      <c r="H43" s="135">
        <f t="shared" si="8"/>
        <v>0</v>
      </c>
      <c r="I43" s="33">
        <f t="shared" si="8"/>
        <v>0</v>
      </c>
      <c r="J43" s="33">
        <f t="shared" si="8"/>
        <v>0</v>
      </c>
      <c r="K43" s="135">
        <f t="shared" si="8"/>
        <v>0</v>
      </c>
      <c r="L43" s="33">
        <f t="shared" si="8"/>
        <v>0</v>
      </c>
      <c r="M43" s="33">
        <f t="shared" si="8"/>
        <v>0</v>
      </c>
      <c r="N43" s="135">
        <f t="shared" si="8"/>
        <v>0</v>
      </c>
      <c r="O43" s="39">
        <f>SUM(C43:N43)/12</f>
        <v>0</v>
      </c>
    </row>
    <row r="44" spans="1:15" ht="15" customHeight="1" hidden="1">
      <c r="A44" s="74"/>
      <c r="B44" s="10"/>
      <c r="C44" s="76"/>
      <c r="D44" s="76"/>
      <c r="E44" s="77"/>
      <c r="F44" s="76"/>
      <c r="G44" s="76"/>
      <c r="H44" s="77"/>
      <c r="I44" s="76"/>
      <c r="J44" s="76"/>
      <c r="K44" s="77"/>
      <c r="L44" s="76"/>
      <c r="M44" s="76"/>
      <c r="N44" s="77"/>
      <c r="O44" s="110"/>
    </row>
    <row r="45" spans="1:15" ht="15" customHeight="1" hidden="1">
      <c r="A45" s="74">
        <v>2001</v>
      </c>
      <c r="B45" s="75" t="s">
        <v>18</v>
      </c>
      <c r="C45" s="76">
        <v>1560.24</v>
      </c>
      <c r="D45" s="76">
        <v>1645.12</v>
      </c>
      <c r="E45" s="77">
        <v>1677.09</v>
      </c>
      <c r="F45" s="76">
        <v>1695.52</v>
      </c>
      <c r="G45" s="76">
        <v>1620.73</v>
      </c>
      <c r="H45" s="77">
        <v>1648.85</v>
      </c>
      <c r="I45" s="71">
        <v>1788.1</v>
      </c>
      <c r="J45" s="76">
        <v>1841.73</v>
      </c>
      <c r="K45" s="72">
        <v>1903.74</v>
      </c>
      <c r="L45" s="76">
        <v>1916.12</v>
      </c>
      <c r="M45" s="76">
        <v>1994.05</v>
      </c>
      <c r="N45" s="77">
        <v>1920.54</v>
      </c>
      <c r="O45" s="73">
        <f>SUM(C45:N45)/12</f>
        <v>1767.6525</v>
      </c>
    </row>
    <row r="46" spans="1:15" ht="15" customHeight="1" hidden="1">
      <c r="A46" s="74"/>
      <c r="B46" s="75" t="s">
        <v>19</v>
      </c>
      <c r="C46" s="76">
        <v>1590.79</v>
      </c>
      <c r="D46" s="76">
        <v>1677.34</v>
      </c>
      <c r="E46" s="77">
        <v>1709.97</v>
      </c>
      <c r="F46" s="76">
        <v>1728.77</v>
      </c>
      <c r="G46" s="76">
        <v>1652.55</v>
      </c>
      <c r="H46" s="77">
        <v>1681.24</v>
      </c>
      <c r="I46" s="76">
        <v>1823.18</v>
      </c>
      <c r="J46" s="76">
        <v>1878.46</v>
      </c>
      <c r="K46" s="72">
        <v>1941.45</v>
      </c>
      <c r="L46" s="76">
        <v>1953.02</v>
      </c>
      <c r="M46" s="76">
        <v>2033.65</v>
      </c>
      <c r="N46" s="77">
        <v>1958.78</v>
      </c>
      <c r="O46" s="73">
        <f>SUM(C46:N46)/12</f>
        <v>1802.4333333333334</v>
      </c>
    </row>
    <row r="47" spans="1:15" ht="15" customHeight="1" hidden="1">
      <c r="A47" s="78"/>
      <c r="B47" s="75" t="s">
        <v>20</v>
      </c>
      <c r="C47" s="71">
        <f aca="true" t="shared" si="9" ref="C47:N47">SUM(C45:C46)/2</f>
        <v>1575.5149999999999</v>
      </c>
      <c r="D47" s="71">
        <f t="shared" si="9"/>
        <v>1661.23</v>
      </c>
      <c r="E47" s="72">
        <f t="shared" si="9"/>
        <v>1693.53</v>
      </c>
      <c r="F47" s="71">
        <f t="shared" si="9"/>
        <v>1712.145</v>
      </c>
      <c r="G47" s="71">
        <f t="shared" si="9"/>
        <v>1636.6399999999999</v>
      </c>
      <c r="H47" s="72">
        <f t="shared" si="9"/>
        <v>1665.045</v>
      </c>
      <c r="I47" s="71">
        <f t="shared" si="9"/>
        <v>1805.6399999999999</v>
      </c>
      <c r="J47" s="71">
        <f t="shared" si="9"/>
        <v>1860.095</v>
      </c>
      <c r="K47" s="72">
        <f t="shared" si="9"/>
        <v>1922.595</v>
      </c>
      <c r="L47" s="71">
        <f t="shared" si="9"/>
        <v>1934.57</v>
      </c>
      <c r="M47" s="71">
        <f t="shared" si="9"/>
        <v>2013.85</v>
      </c>
      <c r="N47" s="72">
        <f t="shared" si="9"/>
        <v>1939.6599999999999</v>
      </c>
      <c r="O47" s="73">
        <f>SUM(C47:N47)/12</f>
        <v>1785.0429166666663</v>
      </c>
    </row>
    <row r="48" spans="1:15" ht="15" customHeight="1" hidden="1">
      <c r="A48" s="78"/>
      <c r="B48" s="75"/>
      <c r="C48" s="71"/>
      <c r="D48" s="71"/>
      <c r="E48" s="72"/>
      <c r="F48" s="71"/>
      <c r="G48" s="71"/>
      <c r="H48" s="72"/>
      <c r="I48" s="71"/>
      <c r="J48" s="71"/>
      <c r="K48" s="77"/>
      <c r="L48" s="76"/>
      <c r="M48" s="76"/>
      <c r="N48" s="77"/>
      <c r="O48" s="73"/>
    </row>
    <row r="49" spans="1:15" ht="15" customHeight="1" hidden="1">
      <c r="A49" s="74">
        <v>2002</v>
      </c>
      <c r="B49" s="75" t="s">
        <v>18</v>
      </c>
      <c r="C49" s="71">
        <v>1767.86</v>
      </c>
      <c r="D49" s="71">
        <v>1827.51</v>
      </c>
      <c r="E49" s="72">
        <v>1872.24</v>
      </c>
      <c r="F49" s="71">
        <v>1905.78</v>
      </c>
      <c r="G49" s="71">
        <v>1835.69</v>
      </c>
      <c r="H49" s="72">
        <v>1952.43</v>
      </c>
      <c r="I49" s="71">
        <v>2022.46</v>
      </c>
      <c r="J49" s="71">
        <v>2017.63</v>
      </c>
      <c r="K49" s="77">
        <v>2034.69</v>
      </c>
      <c r="L49" s="76">
        <v>2067.21</v>
      </c>
      <c r="M49" s="76">
        <v>2125.31</v>
      </c>
      <c r="N49" s="72">
        <v>2271.1</v>
      </c>
      <c r="O49" s="73">
        <f>SUM(C49:N49)/12</f>
        <v>1974.9925</v>
      </c>
    </row>
    <row r="50" spans="1:15" ht="15" customHeight="1" hidden="1">
      <c r="A50" s="78"/>
      <c r="B50" s="75" t="s">
        <v>19</v>
      </c>
      <c r="C50" s="71">
        <v>1802.79</v>
      </c>
      <c r="D50" s="71">
        <v>1863.61</v>
      </c>
      <c r="E50" s="72">
        <v>1908.76</v>
      </c>
      <c r="F50" s="71">
        <v>1943.4</v>
      </c>
      <c r="G50" s="71">
        <v>1872.34</v>
      </c>
      <c r="H50" s="72">
        <v>1990.87</v>
      </c>
      <c r="I50" s="71">
        <v>2062.94</v>
      </c>
      <c r="J50" s="71">
        <v>2057.5</v>
      </c>
      <c r="K50" s="77">
        <v>2075.16</v>
      </c>
      <c r="L50" s="76">
        <v>2108.19</v>
      </c>
      <c r="M50" s="76">
        <v>2167.69</v>
      </c>
      <c r="N50" s="77">
        <v>2316.78</v>
      </c>
      <c r="O50" s="73">
        <f>SUM(C50:N50)/12</f>
        <v>2014.1691666666666</v>
      </c>
    </row>
    <row r="51" spans="1:15" ht="15" customHeight="1" hidden="1">
      <c r="A51" s="78"/>
      <c r="B51" s="75" t="s">
        <v>20</v>
      </c>
      <c r="C51" s="71">
        <f aca="true" t="shared" si="10" ref="C51:N51">SUM(C49:C50)/2</f>
        <v>1785.3249999999998</v>
      </c>
      <c r="D51" s="71">
        <f t="shared" si="10"/>
        <v>1845.56</v>
      </c>
      <c r="E51" s="72">
        <f t="shared" si="10"/>
        <v>1890.5</v>
      </c>
      <c r="F51" s="71">
        <f t="shared" si="10"/>
        <v>1924.5900000000001</v>
      </c>
      <c r="G51" s="71">
        <f t="shared" si="10"/>
        <v>1854.0149999999999</v>
      </c>
      <c r="H51" s="72">
        <f t="shared" si="10"/>
        <v>1971.65</v>
      </c>
      <c r="I51" s="71">
        <f t="shared" si="10"/>
        <v>2042.7</v>
      </c>
      <c r="J51" s="71">
        <f t="shared" si="10"/>
        <v>2037.565</v>
      </c>
      <c r="K51" s="72">
        <f t="shared" si="10"/>
        <v>2054.925</v>
      </c>
      <c r="L51" s="71">
        <f t="shared" si="10"/>
        <v>2087.7</v>
      </c>
      <c r="M51" s="71">
        <f t="shared" si="10"/>
        <v>2146.5</v>
      </c>
      <c r="N51" s="72">
        <f t="shared" si="10"/>
        <v>2293.94</v>
      </c>
      <c r="O51" s="73">
        <f>SUM(C51:N51)/12</f>
        <v>1994.5808333333334</v>
      </c>
    </row>
    <row r="52" spans="1:15" ht="15" customHeight="1" hidden="1">
      <c r="A52" s="78"/>
      <c r="B52" s="75"/>
      <c r="C52" s="71"/>
      <c r="D52" s="71"/>
      <c r="E52" s="72"/>
      <c r="F52" s="71"/>
      <c r="G52" s="71"/>
      <c r="H52" s="72"/>
      <c r="I52" s="71"/>
      <c r="J52" s="71"/>
      <c r="K52" s="77"/>
      <c r="L52" s="76"/>
      <c r="M52" s="76"/>
      <c r="N52" s="77"/>
      <c r="O52" s="73"/>
    </row>
    <row r="53" spans="1:15" ht="15" customHeight="1" hidden="1">
      <c r="A53" s="74">
        <v>2003</v>
      </c>
      <c r="B53" s="75" t="s">
        <v>18</v>
      </c>
      <c r="C53" s="71">
        <v>2386.03</v>
      </c>
      <c r="D53" s="71">
        <v>2350.87</v>
      </c>
      <c r="E53" s="72">
        <v>2384.75</v>
      </c>
      <c r="F53" s="71">
        <v>2416.24</v>
      </c>
      <c r="G53" s="71">
        <v>2717.07</v>
      </c>
      <c r="H53" s="72">
        <v>2622.53</v>
      </c>
      <c r="I53" s="71">
        <v>2640.24</v>
      </c>
      <c r="J53" s="71">
        <v>2574.7</v>
      </c>
      <c r="K53" s="77">
        <v>2813.84</v>
      </c>
      <c r="L53" s="71">
        <v>2899.1</v>
      </c>
      <c r="M53" s="71">
        <v>2952.97</v>
      </c>
      <c r="N53" s="77">
        <v>3251.22</v>
      </c>
      <c r="O53" s="73">
        <f>SUM(C53:N53)/12</f>
        <v>2667.4633333333336</v>
      </c>
    </row>
    <row r="54" spans="1:15" ht="15" customHeight="1" hidden="1">
      <c r="A54" s="78"/>
      <c r="B54" s="75" t="s">
        <v>19</v>
      </c>
      <c r="C54" s="71">
        <v>2434.59</v>
      </c>
      <c r="D54" s="71">
        <v>2397.32</v>
      </c>
      <c r="E54" s="72">
        <v>2430.72</v>
      </c>
      <c r="F54" s="71">
        <v>2464.64</v>
      </c>
      <c r="G54" s="71">
        <v>2770.98</v>
      </c>
      <c r="H54" s="72">
        <v>2674.36</v>
      </c>
      <c r="I54" s="71">
        <v>2693.54</v>
      </c>
      <c r="J54" s="71">
        <v>2625.54</v>
      </c>
      <c r="K54" s="77">
        <v>2869.24</v>
      </c>
      <c r="L54" s="76">
        <v>2957.18</v>
      </c>
      <c r="M54" s="76">
        <v>3011.33</v>
      </c>
      <c r="N54" s="72">
        <v>3315.7</v>
      </c>
      <c r="O54" s="73">
        <f>SUM(C54:N54)/12</f>
        <v>2720.4283333333337</v>
      </c>
    </row>
    <row r="55" spans="1:15" ht="15" customHeight="1" hidden="1">
      <c r="A55" s="78"/>
      <c r="B55" s="75" t="s">
        <v>20</v>
      </c>
      <c r="C55" s="71">
        <f aca="true" t="shared" si="11" ref="C55:N55">SUM(C53:C54)/2</f>
        <v>2410.3100000000004</v>
      </c>
      <c r="D55" s="71">
        <f t="shared" si="11"/>
        <v>2374.0950000000003</v>
      </c>
      <c r="E55" s="72">
        <f t="shared" si="11"/>
        <v>2407.7349999999997</v>
      </c>
      <c r="F55" s="71">
        <f t="shared" si="11"/>
        <v>2440.4399999999996</v>
      </c>
      <c r="G55" s="71">
        <f t="shared" si="11"/>
        <v>2744.025</v>
      </c>
      <c r="H55" s="72">
        <f t="shared" si="11"/>
        <v>2648.445</v>
      </c>
      <c r="I55" s="71">
        <f t="shared" si="11"/>
        <v>2666.89</v>
      </c>
      <c r="J55" s="71">
        <f t="shared" si="11"/>
        <v>2600.12</v>
      </c>
      <c r="K55" s="72">
        <f t="shared" si="11"/>
        <v>2841.54</v>
      </c>
      <c r="L55" s="71">
        <f t="shared" si="11"/>
        <v>2928.14</v>
      </c>
      <c r="M55" s="71">
        <f t="shared" si="11"/>
        <v>2982.1499999999996</v>
      </c>
      <c r="N55" s="72">
        <f t="shared" si="11"/>
        <v>3283.46</v>
      </c>
      <c r="O55" s="73">
        <f>SUM(C55:N55)/12</f>
        <v>2693.945833333333</v>
      </c>
    </row>
    <row r="56" spans="1:15" ht="15" customHeight="1" hidden="1">
      <c r="A56" s="78"/>
      <c r="B56" s="75"/>
      <c r="C56" s="71"/>
      <c r="D56" s="71"/>
      <c r="E56" s="72"/>
      <c r="F56" s="71"/>
      <c r="G56" s="71"/>
      <c r="H56" s="72"/>
      <c r="I56" s="71"/>
      <c r="J56" s="71"/>
      <c r="K56" s="77"/>
      <c r="L56" s="76"/>
      <c r="M56" s="76"/>
      <c r="N56" s="77"/>
      <c r="O56" s="73"/>
    </row>
    <row r="57" spans="1:16" ht="15" customHeight="1" hidden="1">
      <c r="A57" s="74">
        <v>2004</v>
      </c>
      <c r="B57" s="75" t="s">
        <v>18</v>
      </c>
      <c r="C57" s="71">
        <v>3179.73</v>
      </c>
      <c r="D57" s="71">
        <v>3233.58</v>
      </c>
      <c r="E57" s="72">
        <v>3221.27</v>
      </c>
      <c r="F57" s="71">
        <v>3155.77</v>
      </c>
      <c r="G57" s="71">
        <v>3290.71</v>
      </c>
      <c r="H57" s="72">
        <v>3220.94</v>
      </c>
      <c r="I57" s="71">
        <v>3223.4</v>
      </c>
      <c r="J57" s="71">
        <v>3269.21</v>
      </c>
      <c r="K57" s="77">
        <v>3355.94</v>
      </c>
      <c r="L57" s="76">
        <v>3502.69</v>
      </c>
      <c r="M57" s="71">
        <v>3723.6</v>
      </c>
      <c r="N57" s="77">
        <v>3860.38</v>
      </c>
      <c r="O57" s="73">
        <f>SUM(C57:N57)/12</f>
        <v>3353.101666666666</v>
      </c>
      <c r="P57" s="10"/>
    </row>
    <row r="58" spans="1:16" ht="15" customHeight="1" hidden="1">
      <c r="A58" s="78"/>
      <c r="B58" s="75" t="s">
        <v>19</v>
      </c>
      <c r="C58" s="71">
        <v>3242.85</v>
      </c>
      <c r="D58" s="71">
        <v>3297.98</v>
      </c>
      <c r="E58" s="72">
        <v>3520.16</v>
      </c>
      <c r="F58" s="71">
        <v>3219.25</v>
      </c>
      <c r="G58" s="71">
        <v>3356.85</v>
      </c>
      <c r="H58" s="72">
        <v>3285.93</v>
      </c>
      <c r="I58" s="71">
        <v>3287.94</v>
      </c>
      <c r="J58" s="71">
        <v>3334.18</v>
      </c>
      <c r="K58" s="77">
        <v>3422.86</v>
      </c>
      <c r="L58" s="76">
        <v>3572.74</v>
      </c>
      <c r="M58" s="76">
        <v>3797.95</v>
      </c>
      <c r="N58" s="77">
        <v>3937.15</v>
      </c>
      <c r="O58" s="73">
        <f>SUM(C58:N58)/12</f>
        <v>3439.653333333333</v>
      </c>
      <c r="P58" s="10"/>
    </row>
    <row r="59" spans="1:16" ht="18.75" customHeight="1" hidden="1">
      <c r="A59" s="78"/>
      <c r="B59" s="75" t="s">
        <v>26</v>
      </c>
      <c r="C59" s="71">
        <f aca="true" t="shared" si="12" ref="C59:N59">SUM(C57:C58)/2</f>
        <v>3211.29</v>
      </c>
      <c r="D59" s="71">
        <f t="shared" si="12"/>
        <v>3265.7799999999997</v>
      </c>
      <c r="E59" s="72">
        <f t="shared" si="12"/>
        <v>3370.715</v>
      </c>
      <c r="F59" s="71">
        <f t="shared" si="12"/>
        <v>3187.51</v>
      </c>
      <c r="G59" s="71">
        <f t="shared" si="12"/>
        <v>3323.7799999999997</v>
      </c>
      <c r="H59" s="72">
        <f t="shared" si="12"/>
        <v>3253.435</v>
      </c>
      <c r="I59" s="71">
        <f t="shared" si="12"/>
        <v>3255.67</v>
      </c>
      <c r="J59" s="71">
        <f t="shared" si="12"/>
        <v>3301.6949999999997</v>
      </c>
      <c r="K59" s="72">
        <f t="shared" si="12"/>
        <v>3389.4</v>
      </c>
      <c r="L59" s="71">
        <f t="shared" si="12"/>
        <v>3537.715</v>
      </c>
      <c r="M59" s="71">
        <f t="shared" si="12"/>
        <v>3760.7749999999996</v>
      </c>
      <c r="N59" s="72">
        <f t="shared" si="12"/>
        <v>3898.7650000000003</v>
      </c>
      <c r="O59" s="73">
        <f>SUM(C59:N59)/12</f>
        <v>3396.3775000000005</v>
      </c>
      <c r="P59" s="10"/>
    </row>
    <row r="60" spans="1:16" ht="15" customHeight="1" hidden="1">
      <c r="A60" s="78"/>
      <c r="B60" s="75"/>
      <c r="C60" s="71"/>
      <c r="D60" s="71"/>
      <c r="E60" s="72"/>
      <c r="F60" s="71"/>
      <c r="G60" s="71"/>
      <c r="H60" s="72"/>
      <c r="I60" s="71"/>
      <c r="J60" s="71"/>
      <c r="K60" s="72"/>
      <c r="L60" s="71"/>
      <c r="M60" s="71"/>
      <c r="N60" s="72"/>
      <c r="O60" s="73"/>
      <c r="P60" s="10"/>
    </row>
    <row r="61" spans="1:18" ht="15" customHeight="1" hidden="1">
      <c r="A61" s="74">
        <v>2005</v>
      </c>
      <c r="B61" s="75" t="s">
        <v>18</v>
      </c>
      <c r="C61" s="71">
        <v>3691.01</v>
      </c>
      <c r="D61" s="71">
        <v>3773.21</v>
      </c>
      <c r="E61" s="72">
        <v>3676.62</v>
      </c>
      <c r="F61" s="71">
        <v>3676.09</v>
      </c>
      <c r="G61" s="71">
        <v>3510.4</v>
      </c>
      <c r="H61" s="72">
        <v>3445.83</v>
      </c>
      <c r="I61" s="71">
        <v>3457.52</v>
      </c>
      <c r="J61" s="71">
        <v>3505.64</v>
      </c>
      <c r="K61" s="72">
        <v>3461.73</v>
      </c>
      <c r="L61" s="71">
        <v>3515.33</v>
      </c>
      <c r="M61" s="71">
        <v>3398.06</v>
      </c>
      <c r="N61" s="72">
        <v>3459.66</v>
      </c>
      <c r="O61" s="73">
        <f>SUM(C61:N61)/12</f>
        <v>3547.591666666667</v>
      </c>
      <c r="P61" s="10"/>
      <c r="Q61" s="10"/>
      <c r="R61" s="10"/>
    </row>
    <row r="62" spans="1:18" ht="15" customHeight="1" hidden="1">
      <c r="A62" s="78"/>
      <c r="B62" s="75" t="s">
        <v>19</v>
      </c>
      <c r="C62" s="71">
        <v>3764.81</v>
      </c>
      <c r="D62" s="71">
        <v>3848.65</v>
      </c>
      <c r="E62" s="72">
        <v>3750.08</v>
      </c>
      <c r="F62" s="71">
        <v>3749.55</v>
      </c>
      <c r="G62" s="71">
        <v>3580.39</v>
      </c>
      <c r="H62" s="72">
        <v>3514.57</v>
      </c>
      <c r="I62" s="71">
        <v>3526.43</v>
      </c>
      <c r="J62" s="71">
        <v>3575.52</v>
      </c>
      <c r="K62" s="72">
        <v>3530.75</v>
      </c>
      <c r="L62" s="71">
        <v>3585.44</v>
      </c>
      <c r="M62" s="71">
        <v>3465.81</v>
      </c>
      <c r="N62" s="72">
        <v>3528.63</v>
      </c>
      <c r="O62" s="73">
        <f>SUM(C62:N62)/12</f>
        <v>3618.3858333333333</v>
      </c>
      <c r="P62" s="10"/>
      <c r="Q62" s="10"/>
      <c r="R62" s="10"/>
    </row>
    <row r="63" spans="1:18" ht="15" customHeight="1" hidden="1">
      <c r="A63" s="78"/>
      <c r="B63" s="75" t="s">
        <v>26</v>
      </c>
      <c r="C63" s="71">
        <f aca="true" t="shared" si="13" ref="C63:N63">SUM(C61:C62)/2</f>
        <v>3727.91</v>
      </c>
      <c r="D63" s="71">
        <f t="shared" si="13"/>
        <v>3810.9300000000003</v>
      </c>
      <c r="E63" s="72">
        <f t="shared" si="13"/>
        <v>3713.35</v>
      </c>
      <c r="F63" s="71">
        <f t="shared" si="13"/>
        <v>3712.82</v>
      </c>
      <c r="G63" s="71">
        <f t="shared" si="13"/>
        <v>3545.395</v>
      </c>
      <c r="H63" s="72">
        <f t="shared" si="13"/>
        <v>3480.2</v>
      </c>
      <c r="I63" s="71">
        <f t="shared" si="13"/>
        <v>3491.975</v>
      </c>
      <c r="J63" s="71">
        <f t="shared" si="13"/>
        <v>3540.58</v>
      </c>
      <c r="K63" s="72">
        <f t="shared" si="13"/>
        <v>3496.24</v>
      </c>
      <c r="L63" s="71">
        <f t="shared" si="13"/>
        <v>3550.385</v>
      </c>
      <c r="M63" s="71">
        <f t="shared" si="13"/>
        <v>3431.935</v>
      </c>
      <c r="N63" s="72">
        <f t="shared" si="13"/>
        <v>3494.145</v>
      </c>
      <c r="O63" s="73">
        <f>SUM(C63:N63)/12</f>
        <v>3582.988749999999</v>
      </c>
      <c r="P63" s="10"/>
      <c r="Q63" s="10"/>
      <c r="R63" s="10"/>
    </row>
    <row r="64" spans="1:18" ht="15" customHeight="1" hidden="1">
      <c r="A64" s="78"/>
      <c r="B64" s="75"/>
      <c r="C64" s="71"/>
      <c r="D64" s="71"/>
      <c r="E64" s="72"/>
      <c r="F64" s="71"/>
      <c r="G64" s="71"/>
      <c r="H64" s="72"/>
      <c r="I64" s="71"/>
      <c r="J64" s="71"/>
      <c r="K64" s="72"/>
      <c r="L64" s="71"/>
      <c r="M64" s="71"/>
      <c r="N64" s="72"/>
      <c r="O64" s="73"/>
      <c r="P64" s="10"/>
      <c r="Q64" s="10"/>
      <c r="R64" s="10"/>
    </row>
    <row r="65" spans="1:18" ht="15" customHeight="1" hidden="1">
      <c r="A65" s="74">
        <v>2006</v>
      </c>
      <c r="B65" s="75" t="s">
        <v>18</v>
      </c>
      <c r="C65" s="71">
        <v>3502.54</v>
      </c>
      <c r="D65" s="71">
        <v>3458.26</v>
      </c>
      <c r="E65" s="72">
        <v>3544.78</v>
      </c>
      <c r="F65" s="71">
        <v>3619.32</v>
      </c>
      <c r="G65" s="71">
        <v>3771.28</v>
      </c>
      <c r="H65" s="72">
        <v>3694.91</v>
      </c>
      <c r="I65" s="71">
        <v>3752.98</v>
      </c>
      <c r="J65" s="71">
        <v>3770.21</v>
      </c>
      <c r="K65" s="72">
        <v>3750.68</v>
      </c>
      <c r="L65" s="71">
        <v>3760.76</v>
      </c>
      <c r="M65" s="71">
        <v>3887.64</v>
      </c>
      <c r="N65" s="72">
        <v>3864.91</v>
      </c>
      <c r="O65" s="73">
        <f>SUM(C65:N65)/12</f>
        <v>3698.189166666667</v>
      </c>
      <c r="P65" s="10"/>
      <c r="Q65" s="10"/>
      <c r="R65" s="10"/>
    </row>
    <row r="66" spans="1:15" s="10" customFormat="1" ht="18" customHeight="1" hidden="1">
      <c r="A66" s="78"/>
      <c r="B66" s="75" t="s">
        <v>19</v>
      </c>
      <c r="C66" s="71">
        <v>3572.64</v>
      </c>
      <c r="D66" s="71">
        <v>3527.21</v>
      </c>
      <c r="E66" s="72">
        <v>3615.46</v>
      </c>
      <c r="F66" s="71">
        <v>3691.73</v>
      </c>
      <c r="G66" s="71">
        <v>3846.65</v>
      </c>
      <c r="H66" s="72">
        <v>3768.77</v>
      </c>
      <c r="I66" s="71">
        <v>3827.74</v>
      </c>
      <c r="J66" s="71">
        <v>3845.36</v>
      </c>
      <c r="K66" s="72">
        <v>3825.65</v>
      </c>
      <c r="L66" s="71">
        <v>3835.95</v>
      </c>
      <c r="M66" s="71">
        <v>3965.33</v>
      </c>
      <c r="N66" s="72">
        <v>3942.14</v>
      </c>
      <c r="O66" s="73">
        <f>SUM(C66:N66)/12</f>
        <v>3772.0525000000002</v>
      </c>
    </row>
    <row r="67" spans="1:15" s="10" customFormat="1" ht="18" customHeight="1" hidden="1">
      <c r="A67" s="78"/>
      <c r="B67" s="75" t="s">
        <v>26</v>
      </c>
      <c r="C67" s="71">
        <f aca="true" t="shared" si="14" ref="C67:O67">SUM(C65:C66)/2</f>
        <v>3537.59</v>
      </c>
      <c r="D67" s="71">
        <f t="shared" si="14"/>
        <v>3492.735</v>
      </c>
      <c r="E67" s="72">
        <f t="shared" si="14"/>
        <v>3580.12</v>
      </c>
      <c r="F67" s="71">
        <f t="shared" si="14"/>
        <v>3655.525</v>
      </c>
      <c r="G67" s="71">
        <f t="shared" si="14"/>
        <v>3808.965</v>
      </c>
      <c r="H67" s="72">
        <f t="shared" si="14"/>
        <v>3731.84</v>
      </c>
      <c r="I67" s="71">
        <f t="shared" si="14"/>
        <v>3790.3599999999997</v>
      </c>
      <c r="J67" s="71">
        <f t="shared" si="14"/>
        <v>3807.785</v>
      </c>
      <c r="K67" s="72">
        <f t="shared" si="14"/>
        <v>3788.165</v>
      </c>
      <c r="L67" s="71">
        <f t="shared" si="14"/>
        <v>3798.355</v>
      </c>
      <c r="M67" s="71">
        <f t="shared" si="14"/>
        <v>3926.4849999999997</v>
      </c>
      <c r="N67" s="72">
        <f t="shared" si="14"/>
        <v>3903.5249999999996</v>
      </c>
      <c r="O67" s="73">
        <f t="shared" si="14"/>
        <v>3735.1208333333334</v>
      </c>
    </row>
    <row r="68" spans="1:15" s="10" customFormat="1" ht="15" customHeight="1" hidden="1">
      <c r="A68" s="78"/>
      <c r="B68" s="75"/>
      <c r="C68" s="71"/>
      <c r="D68" s="71"/>
      <c r="E68" s="72"/>
      <c r="F68" s="71"/>
      <c r="G68" s="71"/>
      <c r="H68" s="72"/>
      <c r="I68" s="71"/>
      <c r="J68" s="71"/>
      <c r="K68" s="72"/>
      <c r="L68" s="71"/>
      <c r="M68" s="71"/>
      <c r="N68" s="72"/>
      <c r="O68" s="73"/>
    </row>
    <row r="69" spans="1:15" s="10" customFormat="1" ht="15" customHeight="1" hidden="1">
      <c r="A69" s="74">
        <v>2007</v>
      </c>
      <c r="B69" s="75" t="s">
        <v>18</v>
      </c>
      <c r="C69" s="71">
        <v>3836.07</v>
      </c>
      <c r="D69" s="71">
        <v>3915.06</v>
      </c>
      <c r="E69" s="72">
        <v>3940.5</v>
      </c>
      <c r="F69" s="71">
        <v>4041.83</v>
      </c>
      <c r="G69" s="71">
        <v>3968.23</v>
      </c>
      <c r="H69" s="72">
        <v>3982.52</v>
      </c>
      <c r="I69" s="71">
        <v>4043.63</v>
      </c>
      <c r="J69" s="71">
        <v>4030.32</v>
      </c>
      <c r="K69" s="72">
        <v>4180.42</v>
      </c>
      <c r="L69" s="71">
        <v>4265.28</v>
      </c>
      <c r="M69" s="71">
        <v>4357.97</v>
      </c>
      <c r="N69" s="72">
        <v>4315.03</v>
      </c>
      <c r="O69" s="73">
        <f>SUM(C69:N69)/12</f>
        <v>4073.0716666666667</v>
      </c>
    </row>
    <row r="70" spans="1:15" s="10" customFormat="1" ht="15" customHeight="1" hidden="1">
      <c r="A70" s="78"/>
      <c r="B70" s="75" t="s">
        <v>19</v>
      </c>
      <c r="C70" s="71">
        <v>3912.75</v>
      </c>
      <c r="D70" s="71">
        <v>3993.29</v>
      </c>
      <c r="E70" s="72">
        <v>4019.22</v>
      </c>
      <c r="F70" s="71">
        <v>4122.83</v>
      </c>
      <c r="G70" s="71">
        <v>4047.49</v>
      </c>
      <c r="H70" s="72">
        <v>4062.08</v>
      </c>
      <c r="I70" s="71">
        <v>4124.4</v>
      </c>
      <c r="J70" s="71">
        <v>4110.89</v>
      </c>
      <c r="K70" s="72">
        <v>4264.14</v>
      </c>
      <c r="L70" s="71">
        <v>4350.69</v>
      </c>
      <c r="M70" s="71">
        <v>4445.29</v>
      </c>
      <c r="N70" s="72">
        <v>4401.48</v>
      </c>
      <c r="O70" s="73">
        <f>SUM(C70:N70)/12</f>
        <v>4154.545833333334</v>
      </c>
    </row>
    <row r="71" spans="1:15" s="10" customFormat="1" ht="15" customHeight="1" hidden="1">
      <c r="A71" s="78"/>
      <c r="B71" s="75" t="s">
        <v>26</v>
      </c>
      <c r="C71" s="71">
        <f aca="true" t="shared" si="15" ref="C71:O71">SUM(C69:C70)/2</f>
        <v>3874.41</v>
      </c>
      <c r="D71" s="71">
        <f t="shared" si="15"/>
        <v>3954.175</v>
      </c>
      <c r="E71" s="72">
        <f t="shared" si="15"/>
        <v>3979.8599999999997</v>
      </c>
      <c r="F71" s="71">
        <f t="shared" si="15"/>
        <v>4082.33</v>
      </c>
      <c r="G71" s="71">
        <f t="shared" si="15"/>
        <v>4007.8599999999997</v>
      </c>
      <c r="H71" s="72">
        <f t="shared" si="15"/>
        <v>4022.3</v>
      </c>
      <c r="I71" s="71">
        <f t="shared" si="15"/>
        <v>4084.015</v>
      </c>
      <c r="J71" s="71">
        <f t="shared" si="15"/>
        <v>4070.6050000000005</v>
      </c>
      <c r="K71" s="72">
        <f t="shared" si="15"/>
        <v>4222.280000000001</v>
      </c>
      <c r="L71" s="71">
        <f t="shared" si="15"/>
        <v>4307.985</v>
      </c>
      <c r="M71" s="71">
        <f t="shared" si="15"/>
        <v>4401.63</v>
      </c>
      <c r="N71" s="72">
        <f t="shared" si="15"/>
        <v>4358.254999999999</v>
      </c>
      <c r="O71" s="73">
        <f t="shared" si="15"/>
        <v>4113.80875</v>
      </c>
    </row>
    <row r="72" spans="1:15" s="10" customFormat="1" ht="15" customHeight="1" hidden="1">
      <c r="A72" s="78"/>
      <c r="B72" s="75"/>
      <c r="C72" s="71"/>
      <c r="D72" s="71"/>
      <c r="E72" s="72"/>
      <c r="F72" s="71"/>
      <c r="G72" s="71"/>
      <c r="H72" s="72"/>
      <c r="I72" s="71"/>
      <c r="J72" s="71"/>
      <c r="K72" s="72"/>
      <c r="L72" s="71"/>
      <c r="M72" s="71"/>
      <c r="N72" s="72"/>
      <c r="O72" s="73"/>
    </row>
    <row r="73" spans="1:15" s="10" customFormat="1" ht="15" customHeight="1" hidden="1">
      <c r="A73" s="78">
        <v>2008</v>
      </c>
      <c r="B73" s="75" t="s">
        <v>18</v>
      </c>
      <c r="C73" s="71">
        <v>4354.84</v>
      </c>
      <c r="D73" s="71">
        <v>4468.12</v>
      </c>
      <c r="E73" s="72">
        <v>4635.25</v>
      </c>
      <c r="F73" s="71">
        <v>4589.59</v>
      </c>
      <c r="G73" s="71">
        <v>4643.36</v>
      </c>
      <c r="H73" s="72">
        <v>4631.09</v>
      </c>
      <c r="I73" s="71">
        <v>4574.88</v>
      </c>
      <c r="J73" s="71">
        <v>4325.7</v>
      </c>
      <c r="K73" s="72">
        <v>4260.48</v>
      </c>
      <c r="L73" s="71">
        <v>3817.9</v>
      </c>
      <c r="M73" s="71">
        <v>3855.4</v>
      </c>
      <c r="N73" s="72">
        <v>4260.48</v>
      </c>
      <c r="O73" s="73">
        <f>SUM(C73:N73)/12</f>
        <v>4368.090833333333</v>
      </c>
    </row>
    <row r="74" spans="1:15" s="10" customFormat="1" ht="15" customHeight="1" hidden="1">
      <c r="A74" s="78"/>
      <c r="B74" s="75" t="s">
        <v>19</v>
      </c>
      <c r="C74" s="71">
        <v>4441.73</v>
      </c>
      <c r="D74" s="71">
        <v>4557.44</v>
      </c>
      <c r="E74" s="72">
        <v>4728.34</v>
      </c>
      <c r="F74" s="71">
        <v>4680.9</v>
      </c>
      <c r="G74" s="71">
        <v>4688.29</v>
      </c>
      <c r="H74" s="72">
        <v>4723.97</v>
      </c>
      <c r="I74" s="71">
        <v>4666.28</v>
      </c>
      <c r="J74" s="71">
        <v>4412.16</v>
      </c>
      <c r="K74" s="72">
        <v>4345.78</v>
      </c>
      <c r="L74" s="71">
        <v>3894.15</v>
      </c>
      <c r="M74" s="71">
        <v>3932.34</v>
      </c>
      <c r="N74" s="72">
        <v>4345.51</v>
      </c>
      <c r="O74" s="73">
        <f>SUM(C74:N74)/12</f>
        <v>4451.4075</v>
      </c>
    </row>
    <row r="75" spans="1:15" s="10" customFormat="1" ht="15" customHeight="1" hidden="1">
      <c r="A75" s="78"/>
      <c r="B75" s="75" t="s">
        <v>26</v>
      </c>
      <c r="C75" s="71">
        <f aca="true" t="shared" si="16" ref="C75:H75">SUM(C73:C74)/2</f>
        <v>4398.285</v>
      </c>
      <c r="D75" s="71">
        <f t="shared" si="16"/>
        <v>4512.78</v>
      </c>
      <c r="E75" s="72">
        <f t="shared" si="16"/>
        <v>4681.795</v>
      </c>
      <c r="F75" s="71">
        <f t="shared" si="16"/>
        <v>4635.245</v>
      </c>
      <c r="G75" s="71">
        <f t="shared" si="16"/>
        <v>4665.825</v>
      </c>
      <c r="H75" s="72">
        <f t="shared" si="16"/>
        <v>4677.530000000001</v>
      </c>
      <c r="I75" s="71">
        <f aca="true" t="shared" si="17" ref="I75:O75">SUM(I73:I74)/2</f>
        <v>4620.58</v>
      </c>
      <c r="J75" s="71">
        <f t="shared" si="17"/>
        <v>4368.93</v>
      </c>
      <c r="K75" s="72">
        <f t="shared" si="17"/>
        <v>4303.129999999999</v>
      </c>
      <c r="L75" s="71">
        <f t="shared" si="17"/>
        <v>3856.025</v>
      </c>
      <c r="M75" s="71">
        <f t="shared" si="17"/>
        <v>3893.87</v>
      </c>
      <c r="N75" s="72">
        <f t="shared" si="17"/>
        <v>4302.995</v>
      </c>
      <c r="O75" s="73">
        <f t="shared" si="17"/>
        <v>4409.7491666666665</v>
      </c>
    </row>
    <row r="76" spans="1:15" s="10" customFormat="1" ht="15" customHeight="1" hidden="1">
      <c r="A76" s="78"/>
      <c r="B76" s="75"/>
      <c r="C76" s="71"/>
      <c r="D76" s="71"/>
      <c r="E76" s="72"/>
      <c r="F76" s="71"/>
      <c r="G76" s="71"/>
      <c r="H76" s="72"/>
      <c r="I76" s="71"/>
      <c r="J76" s="71"/>
      <c r="K76" s="72"/>
      <c r="L76" s="71"/>
      <c r="M76" s="71"/>
      <c r="N76" s="72"/>
      <c r="O76" s="73"/>
    </row>
    <row r="77" spans="1:15" s="10" customFormat="1" ht="15" customHeight="1" hidden="1">
      <c r="A77" s="78">
        <v>2009</v>
      </c>
      <c r="B77" s="75" t="s">
        <v>18</v>
      </c>
      <c r="C77" s="71">
        <v>3960.47</v>
      </c>
      <c r="D77" s="71">
        <v>3888.79</v>
      </c>
      <c r="E77" s="72">
        <v>4086.44</v>
      </c>
      <c r="F77" s="71">
        <v>4159.12</v>
      </c>
      <c r="G77" s="71">
        <v>4432.93</v>
      </c>
      <c r="H77" s="72">
        <v>4576.77</v>
      </c>
      <c r="I77" s="71">
        <v>4657.32</v>
      </c>
      <c r="J77" s="71">
        <v>5056.37</v>
      </c>
      <c r="K77" s="72">
        <v>5197.44</v>
      </c>
      <c r="L77" s="71">
        <v>5533.37</v>
      </c>
      <c r="M77" s="71">
        <v>5795.88</v>
      </c>
      <c r="N77" s="72">
        <v>5459.65</v>
      </c>
      <c r="O77" s="73">
        <f>SUM(C77:N77)/12</f>
        <v>4733.712500000001</v>
      </c>
    </row>
    <row r="78" spans="1:15" s="10" customFormat="1" ht="15" customHeight="1" hidden="1">
      <c r="A78" s="78"/>
      <c r="B78" s="75" t="s">
        <v>19</v>
      </c>
      <c r="C78" s="71">
        <v>4039.4</v>
      </c>
      <c r="D78" s="71">
        <v>3966.26</v>
      </c>
      <c r="E78" s="72">
        <v>4167.84</v>
      </c>
      <c r="F78" s="71">
        <v>4242.39</v>
      </c>
      <c r="G78" s="71">
        <v>4521.26</v>
      </c>
      <c r="H78" s="72">
        <v>4668.26</v>
      </c>
      <c r="I78" s="71">
        <v>4750.12</v>
      </c>
      <c r="J78" s="71">
        <v>5157.06</v>
      </c>
      <c r="K78" s="72">
        <v>5301.35</v>
      </c>
      <c r="L78" s="71">
        <v>5643.99</v>
      </c>
      <c r="M78" s="71">
        <v>5911.71</v>
      </c>
      <c r="N78" s="72">
        <v>5568.22</v>
      </c>
      <c r="O78" s="73">
        <f>SUM(C78:N78)/12</f>
        <v>4828.155</v>
      </c>
    </row>
    <row r="79" spans="1:15" s="10" customFormat="1" ht="15" customHeight="1" hidden="1">
      <c r="A79" s="78"/>
      <c r="B79" s="75" t="s">
        <v>26</v>
      </c>
      <c r="C79" s="71">
        <f>SUM(C77:C78)/2</f>
        <v>3999.935</v>
      </c>
      <c r="D79" s="71">
        <f aca="true" t="shared" si="18" ref="D79:O79">SUM(D77:D78)/2</f>
        <v>3927.525</v>
      </c>
      <c r="E79" s="71">
        <f t="shared" si="18"/>
        <v>4127.14</v>
      </c>
      <c r="F79" s="71">
        <f t="shared" si="18"/>
        <v>4200.755</v>
      </c>
      <c r="G79" s="71">
        <f t="shared" si="18"/>
        <v>4477.095</v>
      </c>
      <c r="H79" s="71">
        <f t="shared" si="18"/>
        <v>4622.515</v>
      </c>
      <c r="I79" s="71">
        <f t="shared" si="18"/>
        <v>4703.719999999999</v>
      </c>
      <c r="J79" s="71">
        <f t="shared" si="18"/>
        <v>5106.715</v>
      </c>
      <c r="K79" s="71">
        <f t="shared" si="18"/>
        <v>5249.395</v>
      </c>
      <c r="L79" s="71">
        <f t="shared" si="18"/>
        <v>5588.68</v>
      </c>
      <c r="M79" s="71">
        <f t="shared" si="18"/>
        <v>5853.795</v>
      </c>
      <c r="N79" s="71">
        <f t="shared" si="18"/>
        <v>5513.9349999999995</v>
      </c>
      <c r="O79" s="73">
        <f t="shared" si="18"/>
        <v>4780.93375</v>
      </c>
    </row>
    <row r="80" spans="1:15" s="10" customFormat="1" ht="15" customHeight="1" hidden="1">
      <c r="A80" s="78"/>
      <c r="B80" s="75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3"/>
    </row>
    <row r="81" spans="1:15" s="10" customFormat="1" ht="15" customHeight="1" hidden="1">
      <c r="A81" s="78">
        <v>2010</v>
      </c>
      <c r="B81" s="75" t="s">
        <v>18</v>
      </c>
      <c r="C81" s="71">
        <v>5400.56</v>
      </c>
      <c r="D81" s="71">
        <v>5190.55</v>
      </c>
      <c r="E81" s="72">
        <v>5150.17</v>
      </c>
      <c r="F81" s="71">
        <v>5125.82</v>
      </c>
      <c r="G81" s="71">
        <v>4800.55</v>
      </c>
      <c r="H81" s="72">
        <v>4709.82</v>
      </c>
      <c r="I81" s="71">
        <v>5074.11</v>
      </c>
      <c r="J81" s="71">
        <v>4988.69</v>
      </c>
      <c r="K81" s="72">
        <v>5495.13</v>
      </c>
      <c r="L81" s="71">
        <v>5662.51</v>
      </c>
      <c r="M81" s="71">
        <v>5432.05</v>
      </c>
      <c r="N81" s="72">
        <v>5520.69</v>
      </c>
      <c r="O81" s="73">
        <f>SUM(C81:N81)/12</f>
        <v>5212.554166666667</v>
      </c>
    </row>
    <row r="82" spans="1:15" s="10" customFormat="1" ht="15" customHeight="1" hidden="1">
      <c r="A82" s="111"/>
      <c r="B82" s="75" t="s">
        <v>19</v>
      </c>
      <c r="C82" s="71">
        <v>5507.69</v>
      </c>
      <c r="D82" s="71">
        <v>5293.98</v>
      </c>
      <c r="E82" s="72">
        <v>5252.21</v>
      </c>
      <c r="F82" s="71">
        <v>5227.45</v>
      </c>
      <c r="G82" s="71">
        <v>4896.31</v>
      </c>
      <c r="H82" s="72">
        <v>4803.14</v>
      </c>
      <c r="I82" s="71">
        <v>5174.79</v>
      </c>
      <c r="J82" s="71">
        <v>5087.88</v>
      </c>
      <c r="K82" s="72">
        <v>5604.53</v>
      </c>
      <c r="L82" s="71">
        <v>5775.84</v>
      </c>
      <c r="M82" s="71">
        <v>5539.84</v>
      </c>
      <c r="N82" s="72">
        <v>5630.76</v>
      </c>
      <c r="O82" s="73">
        <f>SUM(C82:N82)/12</f>
        <v>5316.201666666666</v>
      </c>
    </row>
    <row r="83" spans="1:15" s="10" customFormat="1" ht="15" customHeight="1" hidden="1">
      <c r="A83" s="111"/>
      <c r="B83" s="75" t="s">
        <v>26</v>
      </c>
      <c r="C83" s="71">
        <f aca="true" t="shared" si="19" ref="C83:O83">SUM(C81:C82)/2</f>
        <v>5454.125</v>
      </c>
      <c r="D83" s="71">
        <f t="shared" si="19"/>
        <v>5242.264999999999</v>
      </c>
      <c r="E83" s="71">
        <f t="shared" si="19"/>
        <v>5201.1900000000005</v>
      </c>
      <c r="F83" s="71">
        <f t="shared" si="19"/>
        <v>5176.635</v>
      </c>
      <c r="G83" s="71">
        <f t="shared" si="19"/>
        <v>4848.43</v>
      </c>
      <c r="H83" s="71">
        <f t="shared" si="19"/>
        <v>4756.48</v>
      </c>
      <c r="I83" s="71">
        <f t="shared" si="19"/>
        <v>5124.45</v>
      </c>
      <c r="J83" s="71">
        <f t="shared" si="19"/>
        <v>5038.285</v>
      </c>
      <c r="K83" s="71">
        <f t="shared" si="19"/>
        <v>5549.83</v>
      </c>
      <c r="L83" s="71">
        <f t="shared" si="19"/>
        <v>5719.175</v>
      </c>
      <c r="M83" s="71">
        <f t="shared" si="19"/>
        <v>5485.945</v>
      </c>
      <c r="N83" s="71">
        <f t="shared" si="19"/>
        <v>5575.725</v>
      </c>
      <c r="O83" s="73">
        <f t="shared" si="19"/>
        <v>5264.377916666666</v>
      </c>
    </row>
    <row r="84" spans="1:15" s="10" customFormat="1" ht="15" customHeight="1" hidden="1">
      <c r="A84" s="111"/>
      <c r="B84" s="75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3"/>
    </row>
    <row r="85" spans="1:15" s="10" customFormat="1" ht="15" customHeight="1" hidden="1">
      <c r="A85" s="78">
        <v>2011</v>
      </c>
      <c r="B85" s="75" t="s">
        <v>18</v>
      </c>
      <c r="C85" s="71">
        <v>5749.37</v>
      </c>
      <c r="D85" s="71">
        <v>5813.48</v>
      </c>
      <c r="E85" s="72">
        <v>6038.7</v>
      </c>
      <c r="F85" s="71">
        <v>6390.76</v>
      </c>
      <c r="G85" s="71">
        <v>6132.49</v>
      </c>
      <c r="H85" s="72">
        <v>6206.87</v>
      </c>
      <c r="I85" s="71">
        <v>6197.25</v>
      </c>
      <c r="J85" s="71">
        <v>6294.72</v>
      </c>
      <c r="K85" s="72">
        <v>5976.77</v>
      </c>
      <c r="L85" s="71">
        <v>6201.94</v>
      </c>
      <c r="M85" s="71">
        <v>5821.73</v>
      </c>
      <c r="N85" s="72">
        <v>5597.55</v>
      </c>
      <c r="O85" s="73">
        <f>SUM(C85:N85)/12</f>
        <v>6035.135833333334</v>
      </c>
    </row>
    <row r="86" spans="1:15" s="10" customFormat="1" ht="15" customHeight="1" hidden="1">
      <c r="A86" s="111"/>
      <c r="B86" s="75" t="s">
        <v>19</v>
      </c>
      <c r="C86" s="71">
        <v>5863.47</v>
      </c>
      <c r="D86" s="71">
        <v>5929.36</v>
      </c>
      <c r="E86" s="72">
        <v>6158.83</v>
      </c>
      <c r="F86" s="71">
        <v>6518.53</v>
      </c>
      <c r="G86" s="71">
        <v>6255.19</v>
      </c>
      <c r="H86" s="72">
        <v>6330.25</v>
      </c>
      <c r="I86" s="71">
        <v>6320.5</v>
      </c>
      <c r="J86" s="71">
        <v>6420.62</v>
      </c>
      <c r="K86" s="72">
        <v>6096.4</v>
      </c>
      <c r="L86" s="71">
        <v>6325.47</v>
      </c>
      <c r="M86" s="71">
        <v>5937.31</v>
      </c>
      <c r="N86" s="72">
        <v>5709.25</v>
      </c>
      <c r="O86" s="73">
        <f>SUM(C86:N86)/12</f>
        <v>6155.431666666667</v>
      </c>
    </row>
    <row r="87" spans="1:17" s="10" customFormat="1" ht="15" customHeight="1" hidden="1">
      <c r="A87" s="111"/>
      <c r="B87" s="75" t="s">
        <v>26</v>
      </c>
      <c r="C87" s="71">
        <f aca="true" t="shared" si="20" ref="C87:H87">SUM(C85:C86)/2</f>
        <v>5806.42</v>
      </c>
      <c r="D87" s="71">
        <f t="shared" si="20"/>
        <v>5871.42</v>
      </c>
      <c r="E87" s="71">
        <f t="shared" si="20"/>
        <v>6098.764999999999</v>
      </c>
      <c r="F87" s="71">
        <f t="shared" si="20"/>
        <v>6454.645</v>
      </c>
      <c r="G87" s="71">
        <f t="shared" si="20"/>
        <v>6193.84</v>
      </c>
      <c r="H87" s="71">
        <f t="shared" si="20"/>
        <v>6268.5599999999995</v>
      </c>
      <c r="I87" s="71">
        <v>6258.875</v>
      </c>
      <c r="J87" s="71">
        <f aca="true" t="shared" si="21" ref="J87:O87">SUM(J85:J86)/2</f>
        <v>6357.67</v>
      </c>
      <c r="K87" s="71">
        <f t="shared" si="21"/>
        <v>6036.585</v>
      </c>
      <c r="L87" s="71">
        <f t="shared" si="21"/>
        <v>6263.705</v>
      </c>
      <c r="M87" s="71">
        <f t="shared" si="21"/>
        <v>5879.52</v>
      </c>
      <c r="N87" s="71">
        <f t="shared" si="21"/>
        <v>5653.4</v>
      </c>
      <c r="O87" s="73">
        <f t="shared" si="21"/>
        <v>6095.2837500000005</v>
      </c>
      <c r="Q87" s="156"/>
    </row>
    <row r="88" spans="1:15" s="10" customFormat="1" ht="15" customHeight="1" hidden="1">
      <c r="A88" s="111"/>
      <c r="B88" s="75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3"/>
    </row>
    <row r="89" spans="1:15" s="10" customFormat="1" ht="15" customHeight="1" hidden="1">
      <c r="A89" s="78">
        <v>2012</v>
      </c>
      <c r="B89" s="75" t="s">
        <v>18</v>
      </c>
      <c r="C89" s="71">
        <v>5668.04</v>
      </c>
      <c r="D89" s="71">
        <v>5796.6</v>
      </c>
      <c r="E89" s="72">
        <v>5718.45</v>
      </c>
      <c r="F89" s="71">
        <v>5705.76</v>
      </c>
      <c r="G89" s="71">
        <v>5326.26</v>
      </c>
      <c r="H89" s="72">
        <v>5325.36</v>
      </c>
      <c r="I89" s="71">
        <v>5251.27</v>
      </c>
      <c r="J89" s="71">
        <v>5364.21</v>
      </c>
      <c r="K89" s="72">
        <v>5520.44</v>
      </c>
      <c r="L89" s="71">
        <v>5557.21</v>
      </c>
      <c r="M89" s="71">
        <v>5572.62</v>
      </c>
      <c r="N89" s="72">
        <v>5674.34</v>
      </c>
      <c r="O89" s="73">
        <f>SUM(C89:N89)/12</f>
        <v>5540.046666666668</v>
      </c>
    </row>
    <row r="90" spans="1:15" s="10" customFormat="1" ht="15" customHeight="1" hidden="1">
      <c r="A90" s="111"/>
      <c r="B90" s="75" t="s">
        <v>19</v>
      </c>
      <c r="C90" s="71">
        <v>5780.63</v>
      </c>
      <c r="D90" s="71">
        <v>5912.56</v>
      </c>
      <c r="E90" s="72">
        <v>5832.52</v>
      </c>
      <c r="F90" s="71">
        <v>5819.96</v>
      </c>
      <c r="G90" s="71">
        <v>5432.67</v>
      </c>
      <c r="H90" s="72">
        <v>5431.73</v>
      </c>
      <c r="I90" s="71">
        <v>5356.21</v>
      </c>
      <c r="J90" s="71">
        <v>5470.85</v>
      </c>
      <c r="K90" s="72">
        <v>5630.57</v>
      </c>
      <c r="L90" s="71">
        <v>5687.97</v>
      </c>
      <c r="M90" s="71">
        <v>5683.85</v>
      </c>
      <c r="N90" s="72">
        <v>5787.08</v>
      </c>
      <c r="O90" s="73">
        <f>SUM(C90:N90)/12</f>
        <v>5652.216666666666</v>
      </c>
    </row>
    <row r="91" spans="1:17" s="10" customFormat="1" ht="15" customHeight="1" hidden="1">
      <c r="A91" s="111"/>
      <c r="B91" s="75" t="s">
        <v>26</v>
      </c>
      <c r="C91" s="71">
        <f aca="true" t="shared" si="22" ref="C91:O91">SUM(C89:C90)/2</f>
        <v>5724.335</v>
      </c>
      <c r="D91" s="71">
        <f t="shared" si="22"/>
        <v>5854.58</v>
      </c>
      <c r="E91" s="71">
        <f t="shared" si="22"/>
        <v>5775.485000000001</v>
      </c>
      <c r="F91" s="71">
        <f t="shared" si="22"/>
        <v>5762.860000000001</v>
      </c>
      <c r="G91" s="71">
        <f t="shared" si="22"/>
        <v>5379.465</v>
      </c>
      <c r="H91" s="71">
        <f t="shared" si="22"/>
        <v>5378.545</v>
      </c>
      <c r="I91" s="71">
        <f t="shared" si="22"/>
        <v>5303.74</v>
      </c>
      <c r="J91" s="71">
        <f t="shared" si="22"/>
        <v>5417.530000000001</v>
      </c>
      <c r="K91" s="71">
        <f t="shared" si="22"/>
        <v>5575.504999999999</v>
      </c>
      <c r="L91" s="71">
        <f t="shared" si="22"/>
        <v>5622.59</v>
      </c>
      <c r="M91" s="71">
        <f t="shared" si="22"/>
        <v>5628.235000000001</v>
      </c>
      <c r="N91" s="71">
        <f t="shared" si="22"/>
        <v>5730.71</v>
      </c>
      <c r="O91" s="73">
        <f t="shared" si="22"/>
        <v>5596.131666666667</v>
      </c>
      <c r="Q91" s="156"/>
    </row>
    <row r="92" spans="1:17" s="10" customFormat="1" ht="15" customHeight="1" hidden="1">
      <c r="A92" s="111"/>
      <c r="B92" s="75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3"/>
      <c r="Q92" s="156"/>
    </row>
    <row r="93" spans="1:17" s="10" customFormat="1" ht="15" customHeight="1" hidden="1">
      <c r="A93" s="78">
        <v>2013</v>
      </c>
      <c r="B93" s="75" t="s">
        <v>18</v>
      </c>
      <c r="C93" s="71">
        <v>5801.9</v>
      </c>
      <c r="D93" s="71">
        <v>5609.33</v>
      </c>
      <c r="E93" s="71">
        <v>5474.21</v>
      </c>
      <c r="F93" s="71">
        <v>5605.18</v>
      </c>
      <c r="G93" s="71">
        <v>5592.45</v>
      </c>
      <c r="H93" s="71">
        <v>5573.12</v>
      </c>
      <c r="I93" s="71">
        <v>5680.94</v>
      </c>
      <c r="J93" s="71">
        <v>5669.18</v>
      </c>
      <c r="K93" s="71">
        <v>5813.7</v>
      </c>
      <c r="L93" s="71">
        <v>5919.44</v>
      </c>
      <c r="M93" s="71">
        <v>5873.23</v>
      </c>
      <c r="N93" s="71">
        <v>5942.59</v>
      </c>
      <c r="O93" s="73">
        <f>SUM(C93:N93)/12</f>
        <v>5712.939166666667</v>
      </c>
      <c r="Q93" s="156"/>
    </row>
    <row r="94" spans="1:17" s="10" customFormat="1" ht="15" customHeight="1" hidden="1">
      <c r="A94" s="111"/>
      <c r="B94" s="75" t="s">
        <v>19</v>
      </c>
      <c r="C94" s="71">
        <v>5917.94</v>
      </c>
      <c r="D94" s="71">
        <v>5720.69</v>
      </c>
      <c r="E94" s="71">
        <v>5582.86</v>
      </c>
      <c r="F94" s="71">
        <v>5716.39</v>
      </c>
      <c r="G94" s="71">
        <v>5704</v>
      </c>
      <c r="H94" s="71">
        <v>5683.68</v>
      </c>
      <c r="I94" s="71">
        <v>5795.09</v>
      </c>
      <c r="J94" s="71">
        <v>5782.73</v>
      </c>
      <c r="K94" s="71">
        <v>5930</v>
      </c>
      <c r="L94" s="71">
        <v>6038.45</v>
      </c>
      <c r="M94" s="71">
        <v>5990.73</v>
      </c>
      <c r="N94" s="71">
        <v>6061.57</v>
      </c>
      <c r="O94" s="73">
        <f>SUM(C94:N94)/12</f>
        <v>5827.010833333331</v>
      </c>
      <c r="Q94" s="156"/>
    </row>
    <row r="95" spans="1:17" s="10" customFormat="1" ht="15" customHeight="1" hidden="1">
      <c r="A95" s="111"/>
      <c r="B95" s="75" t="s">
        <v>26</v>
      </c>
      <c r="C95" s="71">
        <f aca="true" t="shared" si="23" ref="C95:O95">SUM(C93:C94)/2</f>
        <v>5859.92</v>
      </c>
      <c r="D95" s="71">
        <f t="shared" si="23"/>
        <v>5665.01</v>
      </c>
      <c r="E95" s="71">
        <f t="shared" si="23"/>
        <v>5528.535</v>
      </c>
      <c r="F95" s="71">
        <f t="shared" si="23"/>
        <v>5660.785</v>
      </c>
      <c r="G95" s="71">
        <f t="shared" si="23"/>
        <v>5648.225</v>
      </c>
      <c r="H95" s="71">
        <f t="shared" si="23"/>
        <v>5628.4</v>
      </c>
      <c r="I95" s="71">
        <f t="shared" si="23"/>
        <v>5738.014999999999</v>
      </c>
      <c r="J95" s="71">
        <f t="shared" si="23"/>
        <v>5725.955</v>
      </c>
      <c r="K95" s="71">
        <f t="shared" si="23"/>
        <v>5871.85</v>
      </c>
      <c r="L95" s="71">
        <f t="shared" si="23"/>
        <v>5978.945</v>
      </c>
      <c r="M95" s="71">
        <f t="shared" si="23"/>
        <v>5931.98</v>
      </c>
      <c r="N95" s="71">
        <f t="shared" si="23"/>
        <v>6002.08</v>
      </c>
      <c r="O95" s="73">
        <f t="shared" si="23"/>
        <v>5769.9749999999985</v>
      </c>
      <c r="Q95" s="156"/>
    </row>
    <row r="96" spans="1:17" s="10" customFormat="1" ht="15" customHeight="1" hidden="1">
      <c r="A96" s="111"/>
      <c r="B96" s="75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3"/>
      <c r="Q96" s="156" t="s">
        <v>33</v>
      </c>
    </row>
    <row r="97" spans="1:17" s="10" customFormat="1" ht="15" customHeight="1">
      <c r="A97" s="16">
        <v>2014</v>
      </c>
      <c r="B97" s="75" t="s">
        <v>18</v>
      </c>
      <c r="C97" s="71">
        <v>5824.16</v>
      </c>
      <c r="D97" s="71">
        <v>5904.25</v>
      </c>
      <c r="E97" s="71">
        <v>5936.63</v>
      </c>
      <c r="F97" s="71">
        <v>5968.31</v>
      </c>
      <c r="G97" s="71">
        <v>5887.08</v>
      </c>
      <c r="H97" s="71">
        <v>5951.18</v>
      </c>
      <c r="I97" s="71">
        <v>5958.32</v>
      </c>
      <c r="J97" s="71">
        <v>5967.04</v>
      </c>
      <c r="K97" s="71">
        <v>5907.8</v>
      </c>
      <c r="L97" s="71">
        <v>5962.86</v>
      </c>
      <c r="M97" s="71">
        <v>6036.35</v>
      </c>
      <c r="N97" s="71">
        <v>5966.02</v>
      </c>
      <c r="O97" s="73">
        <f>SUM(C97:N97)/12</f>
        <v>5939.166666666667</v>
      </c>
      <c r="Q97" s="156"/>
    </row>
    <row r="98" spans="1:17" s="10" customFormat="1" ht="15" customHeight="1">
      <c r="A98" s="111"/>
      <c r="B98" s="75" t="s">
        <v>19</v>
      </c>
      <c r="C98" s="71">
        <v>5940.33</v>
      </c>
      <c r="D98" s="71">
        <v>6022.01</v>
      </c>
      <c r="E98" s="71">
        <v>6055.37</v>
      </c>
      <c r="F98" s="71">
        <v>6087.19</v>
      </c>
      <c r="G98" s="71">
        <v>6004.5</v>
      </c>
      <c r="H98" s="71">
        <v>6070.39</v>
      </c>
      <c r="I98" s="71">
        <v>6077.73</v>
      </c>
      <c r="J98" s="71">
        <v>6086.15</v>
      </c>
      <c r="K98" s="71">
        <v>6025.72</v>
      </c>
      <c r="L98" s="71">
        <v>6081.86</v>
      </c>
      <c r="M98" s="71">
        <v>6156.94</v>
      </c>
      <c r="N98" s="71">
        <v>6085.16</v>
      </c>
      <c r="O98" s="73">
        <f>SUM(C98:N98)/12</f>
        <v>6057.779166666667</v>
      </c>
      <c r="Q98" s="156"/>
    </row>
    <row r="99" spans="1:17" s="10" customFormat="1" ht="15" customHeight="1">
      <c r="A99" s="111"/>
      <c r="B99" s="75" t="s">
        <v>26</v>
      </c>
      <c r="C99" s="71">
        <v>5882.245</v>
      </c>
      <c r="D99" s="71">
        <v>5963.13</v>
      </c>
      <c r="E99" s="71">
        <v>5996</v>
      </c>
      <c r="F99" s="71">
        <v>6027.75</v>
      </c>
      <c r="G99" s="71">
        <v>5945.79</v>
      </c>
      <c r="H99" s="71">
        <v>6010.785</v>
      </c>
      <c r="I99" s="71">
        <v>6018.025</v>
      </c>
      <c r="J99" s="71">
        <v>6026.594999999999</v>
      </c>
      <c r="K99" s="71">
        <v>5966.76</v>
      </c>
      <c r="L99" s="71">
        <v>6022.36</v>
      </c>
      <c r="M99" s="71">
        <v>6096.645</v>
      </c>
      <c r="N99" s="71">
        <v>6025.59</v>
      </c>
      <c r="O99" s="73">
        <f>SUM(O97:O98)/2</f>
        <v>5998.4729166666675</v>
      </c>
      <c r="Q99" s="156"/>
    </row>
    <row r="100" spans="1:17" s="10" customFormat="1" ht="15" customHeight="1">
      <c r="A100" s="111"/>
      <c r="B100" s="75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3"/>
      <c r="Q100" s="156"/>
    </row>
    <row r="101" spans="1:17" s="10" customFormat="1" ht="15" customHeight="1">
      <c r="A101" s="217">
        <v>2015</v>
      </c>
      <c r="B101" s="75" t="s">
        <v>18</v>
      </c>
      <c r="C101" s="71">
        <v>5526.43</v>
      </c>
      <c r="D101" s="71">
        <v>5425.96</v>
      </c>
      <c r="E101" s="71">
        <v>5235.261904761905</v>
      </c>
      <c r="F101" s="71">
        <v>5322.74</v>
      </c>
      <c r="G101" s="71">
        <v>5234.77</v>
      </c>
      <c r="H101" s="71">
        <v>5379.83</v>
      </c>
      <c r="I101" s="71">
        <v>5330.3</v>
      </c>
      <c r="J101" s="71">
        <v>5668.18</v>
      </c>
      <c r="K101" s="71">
        <v>5883.03</v>
      </c>
      <c r="L101" s="71">
        <v>5863.26</v>
      </c>
      <c r="M101" s="71">
        <v>5836.8</v>
      </c>
      <c r="N101" s="71">
        <v>6100.97</v>
      </c>
      <c r="O101" s="73">
        <v>5567.294325396826</v>
      </c>
      <c r="Q101" s="156"/>
    </row>
    <row r="102" spans="1:17" s="10" customFormat="1" ht="15" customHeight="1">
      <c r="A102" s="111"/>
      <c r="B102" s="75" t="s">
        <v>19</v>
      </c>
      <c r="C102" s="71">
        <v>5636.18</v>
      </c>
      <c r="D102" s="71">
        <v>5534.92</v>
      </c>
      <c r="E102" s="71">
        <v>5340.0495238095245</v>
      </c>
      <c r="F102" s="71">
        <v>5428.9</v>
      </c>
      <c r="G102" s="71">
        <v>5340.67</v>
      </c>
      <c r="H102" s="71">
        <v>5487.13</v>
      </c>
      <c r="I102" s="71">
        <v>5436.7</v>
      </c>
      <c r="J102" s="71">
        <v>5781.29</v>
      </c>
      <c r="K102" s="71">
        <v>6001.58</v>
      </c>
      <c r="L102" s="71">
        <v>5980.31</v>
      </c>
      <c r="M102" s="71">
        <v>5954.58</v>
      </c>
      <c r="N102" s="71">
        <v>6222.69</v>
      </c>
      <c r="O102" s="73">
        <v>5678.749960317461</v>
      </c>
      <c r="Q102" s="156"/>
    </row>
    <row r="103" spans="1:17" s="10" customFormat="1" ht="15" customHeight="1">
      <c r="A103" s="111"/>
      <c r="B103" s="75" t="s">
        <v>26</v>
      </c>
      <c r="C103" s="71">
        <v>5581.305</v>
      </c>
      <c r="D103" s="71">
        <v>5480.4400000000005</v>
      </c>
      <c r="E103" s="71">
        <v>5287.655714285715</v>
      </c>
      <c r="F103" s="71">
        <v>5375.82</v>
      </c>
      <c r="G103" s="71">
        <v>5287.72</v>
      </c>
      <c r="H103" s="71">
        <v>5433.48</v>
      </c>
      <c r="I103" s="71">
        <v>5383.5</v>
      </c>
      <c r="J103" s="71">
        <v>5724.735000000001</v>
      </c>
      <c r="K103" s="71">
        <v>5942.305</v>
      </c>
      <c r="L103" s="71">
        <v>5921.785</v>
      </c>
      <c r="M103" s="71">
        <v>5895.6900000000005</v>
      </c>
      <c r="N103" s="71">
        <v>6161.83</v>
      </c>
      <c r="O103" s="73">
        <v>5623.022142857144</v>
      </c>
      <c r="Q103" s="156"/>
    </row>
    <row r="104" spans="1:17" s="10" customFormat="1" ht="15" customHeight="1">
      <c r="A104" s="111"/>
      <c r="B104" s="75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3"/>
      <c r="Q104" s="156"/>
    </row>
    <row r="105" spans="1:17" s="10" customFormat="1" ht="15" customHeight="1">
      <c r="A105" s="217">
        <v>2016</v>
      </c>
      <c r="B105" s="75" t="s">
        <v>18</v>
      </c>
      <c r="C105" s="71">
        <v>6191.4</v>
      </c>
      <c r="D105" s="71">
        <v>6290.01</v>
      </c>
      <c r="E105" s="71">
        <v>6670.78</v>
      </c>
      <c r="F105" s="71">
        <v>6820.97</v>
      </c>
      <c r="G105" s="71">
        <v>6704.19</v>
      </c>
      <c r="H105" s="71">
        <v>6773.59</v>
      </c>
      <c r="I105" s="71">
        <v>6696.84</v>
      </c>
      <c r="J105" s="71">
        <v>6948.33</v>
      </c>
      <c r="K105" s="71">
        <v>7283.12</v>
      </c>
      <c r="L105" s="71">
        <v>7637.36</v>
      </c>
      <c r="M105" s="71">
        <v>7589</v>
      </c>
      <c r="N105" s="71">
        <v>7498.52</v>
      </c>
      <c r="O105" s="73">
        <f>SUM(C105:N105)/12</f>
        <v>6925.3425</v>
      </c>
      <c r="Q105" s="156"/>
    </row>
    <row r="106" spans="1:17" s="10" customFormat="1" ht="15" customHeight="1">
      <c r="A106" s="111"/>
      <c r="B106" s="75" t="s">
        <v>19</v>
      </c>
      <c r="C106" s="71">
        <v>6313.97</v>
      </c>
      <c r="D106" s="71">
        <v>6414.92</v>
      </c>
      <c r="E106" s="71">
        <v>6802.67</v>
      </c>
      <c r="F106" s="71">
        <v>6954.38</v>
      </c>
      <c r="G106" s="71">
        <v>6835.31</v>
      </c>
      <c r="H106" s="71">
        <v>6905.58</v>
      </c>
      <c r="I106" s="71">
        <v>6830.81</v>
      </c>
      <c r="J106" s="71">
        <v>7086.02</v>
      </c>
      <c r="K106" s="71">
        <v>7430.48</v>
      </c>
      <c r="L106" s="71">
        <v>7789.31</v>
      </c>
      <c r="M106" s="71">
        <v>7739.59</v>
      </c>
      <c r="N106" s="71">
        <v>7649.88</v>
      </c>
      <c r="O106" s="73">
        <f>SUM(C106:N106)/12</f>
        <v>7062.743333333333</v>
      </c>
      <c r="Q106" s="156"/>
    </row>
    <row r="107" spans="1:17" s="10" customFormat="1" ht="15" customHeight="1">
      <c r="A107" s="111"/>
      <c r="B107" s="75" t="s">
        <v>26</v>
      </c>
      <c r="C107" s="71">
        <f aca="true" t="shared" si="24" ref="C107:O107">SUM(C105:C106)/2</f>
        <v>6252.6849999999995</v>
      </c>
      <c r="D107" s="71">
        <f t="shared" si="24"/>
        <v>6352.465</v>
      </c>
      <c r="E107" s="71">
        <f t="shared" si="24"/>
        <v>6736.725</v>
      </c>
      <c r="F107" s="71">
        <f t="shared" si="24"/>
        <v>6887.675</v>
      </c>
      <c r="G107" s="71">
        <f t="shared" si="24"/>
        <v>6769.75</v>
      </c>
      <c r="H107" s="71">
        <f t="shared" si="24"/>
        <v>6839.585</v>
      </c>
      <c r="I107" s="71">
        <f t="shared" si="24"/>
        <v>6763.825000000001</v>
      </c>
      <c r="J107" s="71">
        <f t="shared" si="24"/>
        <v>7017.175</v>
      </c>
      <c r="K107" s="71">
        <f t="shared" si="24"/>
        <v>7356.799999999999</v>
      </c>
      <c r="L107" s="71">
        <f t="shared" si="24"/>
        <v>7713.335</v>
      </c>
      <c r="M107" s="71">
        <f t="shared" si="24"/>
        <v>7664.295</v>
      </c>
      <c r="N107" s="71">
        <f t="shared" si="24"/>
        <v>7574.200000000001</v>
      </c>
      <c r="O107" s="73">
        <f t="shared" si="24"/>
        <v>6994.042916666666</v>
      </c>
      <c r="Q107" s="156"/>
    </row>
    <row r="108" spans="2:17" s="10" customFormat="1" ht="15" customHeight="1">
      <c r="B108" s="75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3"/>
      <c r="Q108" s="156"/>
    </row>
    <row r="109" spans="1:17" s="10" customFormat="1" ht="15" customHeight="1">
      <c r="A109" s="16">
        <v>2017</v>
      </c>
      <c r="B109" s="75" t="s">
        <v>18</v>
      </c>
      <c r="C109" s="71">
        <v>7697.54</v>
      </c>
      <c r="D109" s="71">
        <v>7582.39</v>
      </c>
      <c r="E109" s="71">
        <v>7686.38</v>
      </c>
      <c r="F109" s="71">
        <v>7833.77</v>
      </c>
      <c r="G109" s="71">
        <v>8365.670476190477</v>
      </c>
      <c r="H109" s="71">
        <v>8564.231</v>
      </c>
      <c r="I109" s="71">
        <v>8412.36619047619</v>
      </c>
      <c r="J109" s="71">
        <v>8712.966086956523</v>
      </c>
      <c r="K109" s="71">
        <v>8854.731</v>
      </c>
      <c r="L109" s="71">
        <v>8768.056818181818</v>
      </c>
      <c r="M109" s="71">
        <v>8357.850454545454</v>
      </c>
      <c r="N109" s="71">
        <v>8835.380000000001</v>
      </c>
      <c r="O109" s="73">
        <v>8305.944335529206</v>
      </c>
      <c r="Q109" s="156"/>
    </row>
    <row r="110" spans="1:17" s="10" customFormat="1" ht="15" customHeight="1">
      <c r="A110" s="111"/>
      <c r="B110" s="75" t="s">
        <v>19</v>
      </c>
      <c r="C110" s="71">
        <v>7852.91</v>
      </c>
      <c r="D110" s="71">
        <v>7732.83</v>
      </c>
      <c r="E110" s="71">
        <v>7840.94</v>
      </c>
      <c r="F110" s="71">
        <v>7990.4</v>
      </c>
      <c r="G110" s="71">
        <v>8532.912857142856</v>
      </c>
      <c r="H110" s="71">
        <v>8362.005500000001</v>
      </c>
      <c r="I110" s="71">
        <v>8580.292857142857</v>
      </c>
      <c r="J110" s="71">
        <v>8886.995652173911</v>
      </c>
      <c r="K110" s="71">
        <v>9035.388</v>
      </c>
      <c r="L110" s="71">
        <v>8942.237272727274</v>
      </c>
      <c r="M110" s="71">
        <v>8522.068181818182</v>
      </c>
      <c r="N110" s="71">
        <v>9011.374210526315</v>
      </c>
      <c r="O110" s="73">
        <v>8440.862877627616</v>
      </c>
      <c r="Q110" s="156"/>
    </row>
    <row r="111" spans="1:17" s="10" customFormat="1" ht="15" customHeight="1">
      <c r="A111" s="111"/>
      <c r="B111" s="75" t="s">
        <v>26</v>
      </c>
      <c r="C111" s="71">
        <v>7775.225</v>
      </c>
      <c r="D111" s="71">
        <v>7657.610000000001</v>
      </c>
      <c r="E111" s="71">
        <v>7763.66</v>
      </c>
      <c r="F111" s="71">
        <v>7912.085</v>
      </c>
      <c r="G111" s="71">
        <v>8449.291666666666</v>
      </c>
      <c r="H111" s="71">
        <v>8463.11825</v>
      </c>
      <c r="I111" s="71">
        <v>8496.329523809523</v>
      </c>
      <c r="J111" s="71">
        <v>8799.980869565217</v>
      </c>
      <c r="K111" s="71">
        <v>8945.0595</v>
      </c>
      <c r="L111" s="71">
        <v>8855.147045454545</v>
      </c>
      <c r="M111" s="71">
        <v>8439.959318181818</v>
      </c>
      <c r="N111" s="71">
        <v>8923.377105263158</v>
      </c>
      <c r="O111" s="73">
        <v>8373.403606578411</v>
      </c>
      <c r="Q111" s="156"/>
    </row>
    <row r="112" spans="1:17" s="10" customFormat="1" ht="15" customHeight="1">
      <c r="A112" s="111"/>
      <c r="B112" s="75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3"/>
      <c r="Q112" s="156"/>
    </row>
    <row r="113" spans="1:15" s="10" customFormat="1" ht="15" customHeight="1">
      <c r="A113" s="16">
        <v>2018</v>
      </c>
      <c r="B113" s="75" t="s">
        <v>18</v>
      </c>
      <c r="C113" s="71">
        <v>9312.29</v>
      </c>
      <c r="D113" s="71">
        <v>9175.87</v>
      </c>
      <c r="E113" s="71">
        <v>9289.27</v>
      </c>
      <c r="F113" s="71">
        <v>9203.72</v>
      </c>
      <c r="G113" s="71">
        <v>8780.16</v>
      </c>
      <c r="H113" s="71">
        <v>8911.83</v>
      </c>
      <c r="I113" s="71">
        <v>9300.6</v>
      </c>
      <c r="J113" s="71">
        <v>9639</v>
      </c>
      <c r="K113" s="71">
        <v>9507.83</v>
      </c>
      <c r="L113" s="71">
        <v>9436.253478260869</v>
      </c>
      <c r="M113" s="71">
        <v>9449.09</v>
      </c>
      <c r="N113" s="71"/>
      <c r="O113" s="73">
        <f>SUM(C113:N113)/12</f>
        <v>8500.492789855072</v>
      </c>
    </row>
    <row r="114" spans="1:15" s="10" customFormat="1" ht="15" customHeight="1">
      <c r="A114" s="16"/>
      <c r="B114" s="75" t="s">
        <v>19</v>
      </c>
      <c r="C114" s="71">
        <v>9498.1</v>
      </c>
      <c r="D114" s="71">
        <v>9359.13</v>
      </c>
      <c r="E114" s="71">
        <v>9471.34</v>
      </c>
      <c r="F114" s="71">
        <v>9389.08</v>
      </c>
      <c r="G114" s="71">
        <v>8954.31</v>
      </c>
      <c r="H114" s="71">
        <v>9090.5</v>
      </c>
      <c r="I114" s="71">
        <v>9485.58</v>
      </c>
      <c r="J114" s="71">
        <v>9832.97</v>
      </c>
      <c r="K114" s="71">
        <v>9697.94</v>
      </c>
      <c r="L114" s="71">
        <v>9617.013478260867</v>
      </c>
      <c r="M114" s="71">
        <v>9633.76</v>
      </c>
      <c r="N114" s="71"/>
      <c r="O114" s="73">
        <f>SUM(C114:N114)/12</f>
        <v>8669.143623188405</v>
      </c>
    </row>
    <row r="115" spans="1:15" s="10" customFormat="1" ht="15" customHeight="1" thickBot="1">
      <c r="A115" s="19"/>
      <c r="B115" s="79" t="s">
        <v>26</v>
      </c>
      <c r="C115" s="80">
        <f aca="true" t="shared" si="25" ref="C115:O115">SUM(C113:C114)/2</f>
        <v>9405.195</v>
      </c>
      <c r="D115" s="80">
        <f t="shared" si="25"/>
        <v>9267.5</v>
      </c>
      <c r="E115" s="80">
        <f t="shared" si="25"/>
        <v>9380.305</v>
      </c>
      <c r="F115" s="80">
        <f t="shared" si="25"/>
        <v>9296.4</v>
      </c>
      <c r="G115" s="80">
        <f t="shared" si="25"/>
        <v>8867.235</v>
      </c>
      <c r="H115" s="80">
        <f t="shared" si="25"/>
        <v>9001.165</v>
      </c>
      <c r="I115" s="80">
        <f t="shared" si="25"/>
        <v>9393.09</v>
      </c>
      <c r="J115" s="80">
        <f t="shared" si="25"/>
        <v>9735.985</v>
      </c>
      <c r="K115" s="80">
        <f t="shared" si="25"/>
        <v>9602.885</v>
      </c>
      <c r="L115" s="80">
        <f t="shared" si="25"/>
        <v>9526.633478260868</v>
      </c>
      <c r="M115" s="80">
        <f t="shared" si="25"/>
        <v>9541.425</v>
      </c>
      <c r="N115" s="80">
        <f t="shared" si="25"/>
        <v>0</v>
      </c>
      <c r="O115" s="188">
        <f t="shared" si="25"/>
        <v>8584.818206521739</v>
      </c>
    </row>
    <row r="116" spans="1:15" s="10" customFormat="1" ht="15" customHeight="1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0"/>
    </row>
    <row r="117" spans="1:15" s="10" customFormat="1" ht="15" customHeight="1">
      <c r="A117" s="2" t="s">
        <v>16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ht="12.75">
      <c r="K118" s="81" t="s">
        <v>33</v>
      </c>
    </row>
    <row r="119" ht="12.75">
      <c r="K119" s="81" t="s">
        <v>33</v>
      </c>
    </row>
    <row r="120" spans="14:16" ht="12.75">
      <c r="N120" s="81" t="s">
        <v>33</v>
      </c>
      <c r="P120" s="7" t="s">
        <v>33</v>
      </c>
    </row>
    <row r="121" spans="8:14" ht="12.75">
      <c r="H121" s="81" t="s">
        <v>33</v>
      </c>
      <c r="N121" s="81" t="s">
        <v>33</v>
      </c>
    </row>
    <row r="122" spans="8:10" ht="12.75">
      <c r="H122" s="81" t="s">
        <v>33</v>
      </c>
      <c r="J122" s="7" t="s">
        <v>33</v>
      </c>
    </row>
    <row r="124" spans="5:10" ht="12.75">
      <c r="E124" s="81" t="s">
        <v>33</v>
      </c>
      <c r="J124" s="7" t="s">
        <v>33</v>
      </c>
    </row>
    <row r="125" ht="12.75">
      <c r="H125" s="81" t="s">
        <v>33</v>
      </c>
    </row>
  </sheetData>
  <sheetProtection/>
  <mergeCells count="2">
    <mergeCell ref="A1:O1"/>
    <mergeCell ref="A2:O2"/>
  </mergeCells>
  <printOptions/>
  <pageMargins left="0.62" right="0.28" top="0.37" bottom="0.26" header="0.17" footer="0.19"/>
  <pageSetup horizontalDpi="600" verticalDpi="600" orientation="landscape" paperSize="9" scale="60" r:id="rId1"/>
  <headerFooter alignWithMargins="0">
    <oddFooter>&amp;L&amp;D     &amp;T&amp;C&amp;F   (End-period)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zoomScale="75" zoomScaleNormal="75" zoomScalePageLayoutView="0" workbookViewId="0" topLeftCell="A4">
      <pane xSplit="7" ySplit="7" topLeftCell="H11" activePane="bottomRight" state="frozen"/>
      <selection pane="topLeft" activeCell="A4" sqref="A4"/>
      <selection pane="topRight" activeCell="H4" sqref="H4"/>
      <selection pane="bottomLeft" activeCell="A11" sqref="A11"/>
      <selection pane="bottomRight" activeCell="J27" sqref="J27"/>
    </sheetView>
  </sheetViews>
  <sheetFormatPr defaultColWidth="9.140625" defaultRowHeight="12.75"/>
  <cols>
    <col min="1" max="1" width="9.28125" style="0" bestFit="1" customWidth="1"/>
    <col min="2" max="15" width="12.7109375" style="0" customWidth="1"/>
    <col min="16" max="16" width="18.8515625" style="0" customWidth="1"/>
  </cols>
  <sheetData>
    <row r="1" spans="1:15" ht="15.75" hidden="1">
      <c r="A1" s="227" t="s">
        <v>31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5.75" hidden="1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18.75" customHeight="1" hidden="1" thickBot="1"/>
    <row r="4" spans="1:15" ht="30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171">
        <v>1</v>
      </c>
      <c r="B5" s="60">
        <v>2</v>
      </c>
      <c r="C5" s="171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  <c r="K5" s="60">
        <v>11</v>
      </c>
      <c r="L5" s="60">
        <v>12</v>
      </c>
      <c r="M5" s="60">
        <v>13</v>
      </c>
      <c r="N5" s="60">
        <v>14</v>
      </c>
      <c r="O5" s="172">
        <v>1</v>
      </c>
    </row>
    <row r="6" spans="1:15" ht="23.25" customHeight="1" hidden="1">
      <c r="A6" s="102">
        <v>1999</v>
      </c>
      <c r="B6" s="173"/>
      <c r="C6" s="173"/>
      <c r="D6" s="174">
        <v>2238.585</v>
      </c>
      <c r="E6" s="174">
        <v>1714.826842105263</v>
      </c>
      <c r="F6" s="174">
        <v>2238.585</v>
      </c>
      <c r="G6" s="174">
        <v>1834.4297619047622</v>
      </c>
      <c r="H6" s="174">
        <v>1873.6640909090906</v>
      </c>
      <c r="I6" s="174">
        <v>1971.648636363636</v>
      </c>
      <c r="J6" s="174">
        <v>2143.6575</v>
      </c>
      <c r="K6" s="174">
        <v>2178.433095238095</v>
      </c>
      <c r="L6" s="174">
        <v>2681.769285714285</v>
      </c>
      <c r="M6" s="174">
        <v>2290.3457142857146</v>
      </c>
      <c r="N6" s="174">
        <f>SUM(B6:M6)/10</f>
        <v>2116.5944926520847</v>
      </c>
      <c r="O6" s="105">
        <v>1999</v>
      </c>
    </row>
    <row r="7" spans="1:15" ht="23.25" customHeight="1" hidden="1">
      <c r="A7" s="16">
        <v>2000</v>
      </c>
      <c r="B7" s="41">
        <v>2363.26175</v>
      </c>
      <c r="C7" s="41">
        <v>2358.1187499999996</v>
      </c>
      <c r="D7" s="41">
        <v>2255.164772727273</v>
      </c>
      <c r="E7" s="41">
        <v>1995.6985294117646</v>
      </c>
      <c r="F7" s="41">
        <v>1744.9745454545455</v>
      </c>
      <c r="G7" s="41">
        <v>1887.640714285714</v>
      </c>
      <c r="H7" s="41">
        <v>1926.8845238095237</v>
      </c>
      <c r="I7" s="41">
        <v>1939.1178260869567</v>
      </c>
      <c r="J7" s="41">
        <v>1857.2364285714284</v>
      </c>
      <c r="K7" s="41">
        <v>1797.4568181818179</v>
      </c>
      <c r="L7" s="41">
        <v>1660.6506818181815</v>
      </c>
      <c r="M7" s="41">
        <v>1568.0280555555553</v>
      </c>
      <c r="N7" s="41">
        <f>SUM(B7:M7)/12</f>
        <v>1946.1861163252297</v>
      </c>
      <c r="O7" s="17">
        <v>2000</v>
      </c>
    </row>
    <row r="8" spans="1:15" ht="27.75" customHeight="1" hidden="1">
      <c r="A8" s="16">
        <v>2001</v>
      </c>
      <c r="B8" s="41">
        <v>1550.7119047619049</v>
      </c>
      <c r="C8" s="41">
        <v>1644.2417500000001</v>
      </c>
      <c r="D8" s="41">
        <v>1726.8627499999998</v>
      </c>
      <c r="E8" s="41">
        <v>1704.1697058823531</v>
      </c>
      <c r="F8" s="41">
        <v>1662.6940476190475</v>
      </c>
      <c r="G8" s="41">
        <v>1659.7257894736842</v>
      </c>
      <c r="H8" s="41">
        <v>1738.73925</v>
      </c>
      <c r="I8" s="41">
        <v>1814.2319565217394</v>
      </c>
      <c r="J8" s="41">
        <v>1888.848529411765</v>
      </c>
      <c r="K8" s="41">
        <v>1918.3481818181817</v>
      </c>
      <c r="L8" s="41">
        <v>1998.494090909091</v>
      </c>
      <c r="M8" s="41">
        <v>1975.6584375</v>
      </c>
      <c r="N8" s="41">
        <f aca="true" t="shared" si="0" ref="N8:N16">SUM(B8:M8)/12</f>
        <v>1773.560532824814</v>
      </c>
      <c r="O8" s="17">
        <v>2001</v>
      </c>
    </row>
    <row r="9" spans="1:15" ht="27.75" customHeight="1" hidden="1">
      <c r="A9" s="16">
        <v>2002</v>
      </c>
      <c r="B9" s="41">
        <v>2661.925227272727</v>
      </c>
      <c r="C9" s="41">
        <v>1817.4484210526318</v>
      </c>
      <c r="D9" s="41">
        <v>1886.8842500000005</v>
      </c>
      <c r="E9" s="41">
        <v>1912.2544999999998</v>
      </c>
      <c r="F9" s="41">
        <v>1896.7035714285712</v>
      </c>
      <c r="G9" s="41">
        <v>1918.5935000000002</v>
      </c>
      <c r="H9" s="41">
        <v>2047.3467391304343</v>
      </c>
      <c r="I9" s="41">
        <v>2019.6345454545458</v>
      </c>
      <c r="J9" s="41">
        <v>2517.5697058823534</v>
      </c>
      <c r="K9" s="41">
        <v>2051.6671739130434</v>
      </c>
      <c r="L9" s="41">
        <v>2135.9342857142856</v>
      </c>
      <c r="M9" s="41">
        <v>2001.3995238095238</v>
      </c>
      <c r="N9" s="41">
        <f t="shared" si="0"/>
        <v>2072.2801203048434</v>
      </c>
      <c r="O9" s="17">
        <v>2002</v>
      </c>
    </row>
    <row r="10" spans="1:15" ht="27.75" customHeight="1" hidden="1">
      <c r="A10" s="16">
        <v>2003</v>
      </c>
      <c r="B10" s="41">
        <v>2237.08</v>
      </c>
      <c r="C10" s="41">
        <v>2382.46</v>
      </c>
      <c r="D10" s="41">
        <v>2434.18</v>
      </c>
      <c r="E10" s="41">
        <v>2446.75</v>
      </c>
      <c r="F10" s="41">
        <v>2633.14</v>
      </c>
      <c r="G10" s="41">
        <v>2710.18</v>
      </c>
      <c r="H10" s="41">
        <v>2645.61</v>
      </c>
      <c r="I10" s="41">
        <v>2643</v>
      </c>
      <c r="J10" s="41">
        <v>2697.68</v>
      </c>
      <c r="K10" s="41">
        <v>2891.02</v>
      </c>
      <c r="L10" s="41">
        <v>2924.35</v>
      </c>
      <c r="M10" s="41">
        <v>3118.19</v>
      </c>
      <c r="N10" s="41">
        <f t="shared" si="0"/>
        <v>2646.97</v>
      </c>
      <c r="O10" s="17">
        <v>2003</v>
      </c>
    </row>
    <row r="11" spans="1:15" ht="27.75" customHeight="1" hidden="1">
      <c r="A11" s="16">
        <v>2004</v>
      </c>
      <c r="B11" s="41">
        <v>3243.6</v>
      </c>
      <c r="C11" s="41">
        <v>3284.91</v>
      </c>
      <c r="D11" s="41">
        <v>3252.74</v>
      </c>
      <c r="E11" s="41">
        <v>3186.13</v>
      </c>
      <c r="F11" s="41">
        <v>3186.98</v>
      </c>
      <c r="G11" s="41">
        <v>3265.22</v>
      </c>
      <c r="H11" s="41">
        <v>3311.21</v>
      </c>
      <c r="I11" s="41">
        <v>3315.52</v>
      </c>
      <c r="J11" s="41">
        <v>3335.39</v>
      </c>
      <c r="K11" s="41">
        <v>3447.62</v>
      </c>
      <c r="L11" s="41">
        <v>3647.87</v>
      </c>
      <c r="M11" s="41">
        <v>3800.7</v>
      </c>
      <c r="N11" s="41">
        <f t="shared" si="0"/>
        <v>3356.4908333333333</v>
      </c>
      <c r="O11" s="17">
        <v>2004</v>
      </c>
    </row>
    <row r="12" spans="1:15" ht="27.75" customHeight="1" hidden="1">
      <c r="A12" s="16">
        <v>2005</v>
      </c>
      <c r="B12" s="41">
        <v>3752.01</v>
      </c>
      <c r="C12" s="41">
        <v>3738.07</v>
      </c>
      <c r="D12" s="41">
        <v>3804.6</v>
      </c>
      <c r="E12" s="41">
        <v>3707.2</v>
      </c>
      <c r="F12" s="41">
        <v>3640.11</v>
      </c>
      <c r="G12" s="41">
        <v>3495.56</v>
      </c>
      <c r="H12" s="41">
        <v>3467.24</v>
      </c>
      <c r="I12" s="41">
        <v>3563.3</v>
      </c>
      <c r="J12" s="41">
        <v>3563.98</v>
      </c>
      <c r="K12" s="41">
        <v>3508.42</v>
      </c>
      <c r="L12" s="41">
        <v>3445.78</v>
      </c>
      <c r="M12" s="41">
        <v>3470.01</v>
      </c>
      <c r="N12" s="41">
        <f t="shared" si="0"/>
        <v>3596.3566666666666</v>
      </c>
      <c r="O12" s="17">
        <v>2005</v>
      </c>
    </row>
    <row r="13" spans="1:18" ht="27.75" customHeight="1" hidden="1">
      <c r="A13" s="16">
        <v>2006</v>
      </c>
      <c r="B13" s="41">
        <v>3541.78</v>
      </c>
      <c r="C13" s="41">
        <v>3513.96</v>
      </c>
      <c r="D13" s="41">
        <v>3540.33</v>
      </c>
      <c r="E13" s="41">
        <v>3617.76</v>
      </c>
      <c r="F13" s="41">
        <v>3773.29</v>
      </c>
      <c r="G13" s="41">
        <v>3745.37</v>
      </c>
      <c r="H13" s="41">
        <v>3766.85</v>
      </c>
      <c r="I13" s="41">
        <v>3802.03</v>
      </c>
      <c r="J13" s="41">
        <v>3780.83</v>
      </c>
      <c r="K13" s="41">
        <v>3755.09</v>
      </c>
      <c r="L13" s="41">
        <v>3840.59</v>
      </c>
      <c r="M13" s="41">
        <v>3942.25</v>
      </c>
      <c r="N13" s="41">
        <f t="shared" si="0"/>
        <v>3718.344166666666</v>
      </c>
      <c r="O13" s="17">
        <v>2006</v>
      </c>
      <c r="R13" t="s">
        <v>33</v>
      </c>
    </row>
    <row r="14" spans="1:16" ht="27.75" customHeight="1" hidden="1">
      <c r="A14" s="16">
        <v>2007</v>
      </c>
      <c r="B14" s="41">
        <v>3868.09</v>
      </c>
      <c r="C14" s="41">
        <v>3767.65</v>
      </c>
      <c r="D14" s="41">
        <v>3960.86</v>
      </c>
      <c r="E14" s="41">
        <v>4044.26</v>
      </c>
      <c r="F14" s="41">
        <v>4041.08</v>
      </c>
      <c r="G14" s="41">
        <v>3999.64</v>
      </c>
      <c r="H14" s="41">
        <v>3902.29</v>
      </c>
      <c r="I14" s="41">
        <v>4067.02</v>
      </c>
      <c r="J14" s="41">
        <v>4138.87</v>
      </c>
      <c r="K14" s="41">
        <v>4243.35</v>
      </c>
      <c r="L14" s="41">
        <v>4372.7</v>
      </c>
      <c r="M14" s="41">
        <v>4405.45</v>
      </c>
      <c r="N14" s="41">
        <f t="shared" si="0"/>
        <v>4067.6049999999996</v>
      </c>
      <c r="O14" s="17">
        <v>2007</v>
      </c>
      <c r="P14" s="2"/>
    </row>
    <row r="15" spans="1:16" ht="27.75" customHeight="1" hidden="1">
      <c r="A15" s="16">
        <v>2008</v>
      </c>
      <c r="B15" s="41">
        <v>4301.32</v>
      </c>
      <c r="C15" s="41">
        <v>4380.01</v>
      </c>
      <c r="D15" s="41">
        <v>4602.17</v>
      </c>
      <c r="E15" s="41">
        <v>4682.92</v>
      </c>
      <c r="F15" s="41">
        <v>4623.82</v>
      </c>
      <c r="G15" s="41">
        <v>4619.45</v>
      </c>
      <c r="H15" s="41">
        <v>4478.71</v>
      </c>
      <c r="I15" s="41">
        <v>4456.08</v>
      </c>
      <c r="J15" s="41">
        <v>4280.57</v>
      </c>
      <c r="K15" s="41">
        <v>3981</v>
      </c>
      <c r="L15" s="41">
        <v>3833.08</v>
      </c>
      <c r="M15" s="41">
        <v>4069.53</v>
      </c>
      <c r="N15" s="41">
        <f t="shared" si="0"/>
        <v>4359.054999999999</v>
      </c>
      <c r="O15" s="17">
        <v>2008</v>
      </c>
      <c r="P15" s="2" t="s">
        <v>33</v>
      </c>
    </row>
    <row r="16" spans="1:17" ht="27.75" customHeight="1" hidden="1">
      <c r="A16" s="16">
        <v>2009</v>
      </c>
      <c r="B16" s="41">
        <v>4049.35</v>
      </c>
      <c r="C16" s="41">
        <v>3919.6825</v>
      </c>
      <c r="D16" s="41">
        <v>4047.909285714286</v>
      </c>
      <c r="E16" s="41">
        <v>4162.317631578948</v>
      </c>
      <c r="F16" s="41">
        <v>4355.08</v>
      </c>
      <c r="G16" s="41">
        <v>4775.83</v>
      </c>
      <c r="H16" s="41">
        <v>4433.95</v>
      </c>
      <c r="I16" s="41">
        <v>4987.12</v>
      </c>
      <c r="J16" s="41">
        <v>5228.17</v>
      </c>
      <c r="K16" s="41">
        <v>5482.2775</v>
      </c>
      <c r="L16" s="41">
        <v>5691.7945</v>
      </c>
      <c r="M16" s="41">
        <v>5161.815454545454</v>
      </c>
      <c r="N16" s="41">
        <f t="shared" si="0"/>
        <v>4691.274739319891</v>
      </c>
      <c r="O16" s="17">
        <v>2009</v>
      </c>
      <c r="P16" s="2"/>
      <c r="Q16" t="s">
        <v>33</v>
      </c>
    </row>
    <row r="17" spans="1:18" ht="27.75" customHeight="1">
      <c r="A17" s="16">
        <v>2010</v>
      </c>
      <c r="B17" s="41">
        <v>5595.8995</v>
      </c>
      <c r="C17" s="41">
        <v>5336.089722222223</v>
      </c>
      <c r="D17" s="41">
        <v>5264.097391304347</v>
      </c>
      <c r="E17" s="41">
        <v>5231.818947368421</v>
      </c>
      <c r="F17" s="41">
        <v>4922.174285714286</v>
      </c>
      <c r="G17" s="41">
        <v>5009.990238095239</v>
      </c>
      <c r="H17" s="41">
        <v>5000.259318181817</v>
      </c>
      <c r="I17" s="41">
        <v>5335.476904761906</v>
      </c>
      <c r="J17" s="41">
        <v>5257.480476190476</v>
      </c>
      <c r="K17" s="41">
        <v>5686.928809523809</v>
      </c>
      <c r="L17" s="41">
        <v>5707.848571428571</v>
      </c>
      <c r="M17" s="41">
        <v>5519.5254545454545</v>
      </c>
      <c r="N17" s="41">
        <f aca="true" t="shared" si="1" ref="N17:N25">SUM(B17:M17)/12</f>
        <v>5322.299134944712</v>
      </c>
      <c r="O17" s="17">
        <v>2010</v>
      </c>
      <c r="P17" s="2"/>
      <c r="R17" t="s">
        <v>33</v>
      </c>
    </row>
    <row r="18" spans="1:18" ht="27.75" customHeight="1">
      <c r="A18" s="16">
        <v>2011</v>
      </c>
      <c r="B18" s="41">
        <v>5649.002</v>
      </c>
      <c r="C18" s="41">
        <v>5813.9555555555535</v>
      </c>
      <c r="D18" s="41">
        <v>6030.846739130437</v>
      </c>
      <c r="E18" s="41">
        <v>6252.532352941176</v>
      </c>
      <c r="F18" s="41">
        <v>6232.114545454545</v>
      </c>
      <c r="G18" s="41">
        <v>6254.87</v>
      </c>
      <c r="H18" s="41">
        <v>6244.782857142856</v>
      </c>
      <c r="I18" s="41">
        <v>6280.76</v>
      </c>
      <c r="J18" s="41">
        <v>6069.77</v>
      </c>
      <c r="K18" s="41">
        <v>6034.71</v>
      </c>
      <c r="L18" s="41">
        <v>5996.59</v>
      </c>
      <c r="M18" s="41">
        <v>5772.22</v>
      </c>
      <c r="N18" s="41">
        <f t="shared" si="1"/>
        <v>6052.679504185381</v>
      </c>
      <c r="O18" s="17">
        <v>2011</v>
      </c>
      <c r="P18" s="2"/>
      <c r="R18" t="s">
        <v>33</v>
      </c>
    </row>
    <row r="19" spans="1:20" ht="27.75" customHeight="1">
      <c r="A19" s="16">
        <v>2012</v>
      </c>
      <c r="B19" s="41">
        <v>5633.530238095237</v>
      </c>
      <c r="C19" s="41">
        <v>5767.86125</v>
      </c>
      <c r="D19" s="41">
        <v>5741.47</v>
      </c>
      <c r="E19" s="41">
        <v>5729.779166666665</v>
      </c>
      <c r="F19" s="41">
        <v>5577.240652173912</v>
      </c>
      <c r="G19" s="41">
        <v>5379.455952380951</v>
      </c>
      <c r="H19" s="41">
        <v>5331.441022727273</v>
      </c>
      <c r="I19" s="41">
        <v>5378.129772727272</v>
      </c>
      <c r="J19" s="41">
        <v>5579.5465</v>
      </c>
      <c r="K19" s="41">
        <v>5620.912954545453</v>
      </c>
      <c r="L19" s="41">
        <v>5561.567727272727</v>
      </c>
      <c r="M19" s="41">
        <v>5695.326052631581</v>
      </c>
      <c r="N19" s="41">
        <f t="shared" si="1"/>
        <v>5583.021774101756</v>
      </c>
      <c r="O19" s="17">
        <v>2012</v>
      </c>
      <c r="P19" s="2"/>
      <c r="Q19" s="9" t="s">
        <v>33</v>
      </c>
      <c r="S19" t="s">
        <v>33</v>
      </c>
      <c r="T19" t="s">
        <v>33</v>
      </c>
    </row>
    <row r="20" spans="1:16" ht="27.75" customHeight="1">
      <c r="A20" s="16">
        <v>2013</v>
      </c>
      <c r="B20" s="41">
        <v>5747.282857142858</v>
      </c>
      <c r="C20" s="41">
        <v>5786.30611111111</v>
      </c>
      <c r="D20" s="41">
        <v>4840.87159090909</v>
      </c>
      <c r="E20" s="41">
        <v>5582.442499999999</v>
      </c>
      <c r="F20" s="41">
        <v>5618.378913043479</v>
      </c>
      <c r="G20" s="41">
        <v>5707.442999999999</v>
      </c>
      <c r="H20" s="41">
        <f>'[2]JUL''13'!$D$27</f>
        <v>5652.249347826087</v>
      </c>
      <c r="I20" s="41">
        <f>'[2]AUG''13'!$D$26</f>
        <v>5769.104285714285</v>
      </c>
      <c r="J20" s="41">
        <f>'[2]SEPT''13'!$D$25</f>
        <v>5774.054285714285</v>
      </c>
      <c r="K20" s="41">
        <f>'[2]Oct ''13'!$D$27</f>
        <v>5923.963636363637</v>
      </c>
      <c r="L20" s="41">
        <f>'[2]Nov''12'!$D$25</f>
        <v>5869.455238095238</v>
      </c>
      <c r="M20" s="41">
        <v>6002.08</v>
      </c>
      <c r="N20" s="41">
        <f t="shared" si="1"/>
        <v>5689.469313826671</v>
      </c>
      <c r="O20" s="17">
        <v>2013</v>
      </c>
      <c r="P20" s="2"/>
    </row>
    <row r="21" spans="1:16" ht="27.75" customHeight="1">
      <c r="A21" s="16">
        <v>2014</v>
      </c>
      <c r="B21" s="41">
        <v>5910.335238095237</v>
      </c>
      <c r="C21" s="41">
        <v>6265.083888888889</v>
      </c>
      <c r="D21" s="41">
        <v>6023.5085714285715</v>
      </c>
      <c r="E21" s="41">
        <v>6017.978157894737</v>
      </c>
      <c r="F21" s="41">
        <v>5735.393260869564</v>
      </c>
      <c r="G21" s="41">
        <v>5950.399523809523</v>
      </c>
      <c r="H21" s="41">
        <v>6021.003409090909</v>
      </c>
      <c r="I21" s="41">
        <v>6025.361999999999</v>
      </c>
      <c r="J21" s="41">
        <v>5998.715952380951</v>
      </c>
      <c r="K21" s="41">
        <v>6013.389999999999</v>
      </c>
      <c r="L21" s="41">
        <v>6052.666749999999</v>
      </c>
      <c r="M21" s="41">
        <v>6106.40380952381</v>
      </c>
      <c r="N21" s="41">
        <f t="shared" si="1"/>
        <v>6010.02004683185</v>
      </c>
      <c r="O21" s="17">
        <v>2014</v>
      </c>
      <c r="P21" s="2"/>
    </row>
    <row r="22" spans="1:16" ht="27.75" customHeight="1">
      <c r="A22" s="16">
        <v>2015</v>
      </c>
      <c r="B22" s="41">
        <v>5754.9205</v>
      </c>
      <c r="C22" s="41">
        <v>5573.992894736842</v>
      </c>
      <c r="D22" s="41">
        <v>5287.655714285715</v>
      </c>
      <c r="E22" s="41">
        <v>5237.155263157895</v>
      </c>
      <c r="F22" s="41">
        <v>5409.999285714286</v>
      </c>
      <c r="G22" s="41">
        <v>5448.980952380953</v>
      </c>
      <c r="H22" s="41">
        <v>5396.832045454546</v>
      </c>
      <c r="I22" s="41">
        <v>5573.423333333334</v>
      </c>
      <c r="J22" s="41">
        <v>5830.529047619047</v>
      </c>
      <c r="K22" s="41">
        <v>6043.074772727272</v>
      </c>
      <c r="L22" s="41">
        <v>5894.312380952381</v>
      </c>
      <c r="M22" s="41">
        <v>6103.36375</v>
      </c>
      <c r="N22" s="41">
        <v>5629.51999503019</v>
      </c>
      <c r="O22" s="17">
        <v>2015</v>
      </c>
      <c r="P22" s="2"/>
    </row>
    <row r="23" spans="1:18" ht="29.25" customHeight="1">
      <c r="A23" s="16">
        <v>2016</v>
      </c>
      <c r="B23" s="41">
        <v>6166.31</v>
      </c>
      <c r="C23" s="41">
        <v>6411.86</v>
      </c>
      <c r="D23" s="41">
        <v>6351.11</v>
      </c>
      <c r="E23" s="41">
        <v>6657.28</v>
      </c>
      <c r="F23" s="41">
        <v>6869.89</v>
      </c>
      <c r="G23" s="41">
        <v>6857.68</v>
      </c>
      <c r="H23" s="41">
        <v>6755.83</v>
      </c>
      <c r="I23" s="41">
        <v>6965.76</v>
      </c>
      <c r="J23" s="41">
        <v>7203.13</v>
      </c>
      <c r="K23" s="41">
        <v>7507.189285714285</v>
      </c>
      <c r="L23" s="41">
        <v>7721.676590909091</v>
      </c>
      <c r="M23" s="41">
        <v>7640.86552631579</v>
      </c>
      <c r="N23" s="41">
        <f t="shared" si="1"/>
        <v>6925.715116911597</v>
      </c>
      <c r="O23" s="17">
        <v>2016</v>
      </c>
      <c r="R23" t="s">
        <v>33</v>
      </c>
    </row>
    <row r="24" spans="1:15" ht="29.25" customHeight="1">
      <c r="A24" s="16">
        <v>2017</v>
      </c>
      <c r="B24" s="41">
        <v>7727</v>
      </c>
      <c r="C24" s="41">
        <v>7720.33</v>
      </c>
      <c r="D24" s="41">
        <v>7753.097954545455</v>
      </c>
      <c r="E24" s="41">
        <v>7785.591176470589</v>
      </c>
      <c r="F24" s="41">
        <v>8449.291666666664</v>
      </c>
      <c r="G24" s="41">
        <v>0</v>
      </c>
      <c r="H24" s="41">
        <v>8496.329523809523</v>
      </c>
      <c r="I24" s="41">
        <v>8799.980869565215</v>
      </c>
      <c r="J24" s="41">
        <v>8945.0595</v>
      </c>
      <c r="K24" s="41">
        <v>8855.147045454545</v>
      </c>
      <c r="L24" s="41">
        <v>0</v>
      </c>
      <c r="M24" s="41">
        <v>8923.377105263158</v>
      </c>
      <c r="N24" s="41">
        <v>6954.600403481264</v>
      </c>
      <c r="O24" s="17">
        <v>2017</v>
      </c>
    </row>
    <row r="25" spans="1:15" ht="29.25" customHeight="1" thickBot="1">
      <c r="A25" s="19">
        <v>2018</v>
      </c>
      <c r="B25" s="42">
        <v>9194.588636363638</v>
      </c>
      <c r="C25" s="42">
        <v>9330.652749999997</v>
      </c>
      <c r="D25" s="42">
        <v>9388.218421052632</v>
      </c>
      <c r="E25" s="42">
        <v>9392.860263157894</v>
      </c>
      <c r="F25" s="42">
        <v>9066.144772727273</v>
      </c>
      <c r="G25" s="42">
        <v>8991.741999999998</v>
      </c>
      <c r="H25" s="42">
        <v>9198.617045454543</v>
      </c>
      <c r="I25" s="42">
        <v>9071.78956521739</v>
      </c>
      <c r="J25" s="42">
        <v>9619.1605</v>
      </c>
      <c r="K25" s="42">
        <v>9526.633478260872</v>
      </c>
      <c r="L25" s="42">
        <v>9538.321666666667</v>
      </c>
      <c r="M25" s="42"/>
      <c r="N25" s="42">
        <f t="shared" si="1"/>
        <v>8526.560758241743</v>
      </c>
      <c r="O25" s="15">
        <v>2017</v>
      </c>
    </row>
    <row r="26" spans="1:15" ht="12.75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3" ht="12.75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3:7" ht="12.75">
      <c r="C28" t="s">
        <v>33</v>
      </c>
      <c r="D28" s="183"/>
      <c r="G28" s="183"/>
    </row>
    <row r="29" spans="8:14" ht="12.75">
      <c r="H29" t="s">
        <v>33</v>
      </c>
      <c r="L29" s="9" t="s">
        <v>33</v>
      </c>
      <c r="N29" s="9" t="s">
        <v>33</v>
      </c>
    </row>
    <row r="30" spans="6:7" ht="12.75">
      <c r="F30" t="s">
        <v>33</v>
      </c>
      <c r="G30" t="s">
        <v>33</v>
      </c>
    </row>
    <row r="31" ht="12.75">
      <c r="F31" t="s">
        <v>33</v>
      </c>
    </row>
    <row r="32" ht="12.75">
      <c r="G32" t="s">
        <v>33</v>
      </c>
    </row>
    <row r="33" ht="12.75">
      <c r="J33" t="s">
        <v>33</v>
      </c>
    </row>
    <row r="107" spans="3:11" ht="12.75">
      <c r="C107">
        <v>6290.01</v>
      </c>
      <c r="D107">
        <v>6290.01</v>
      </c>
      <c r="E107">
        <v>6670.78</v>
      </c>
      <c r="F107">
        <v>6820.97</v>
      </c>
      <c r="G107">
        <v>6704.19</v>
      </c>
      <c r="H107">
        <v>6773.59</v>
      </c>
      <c r="I107">
        <v>6696.84</v>
      </c>
      <c r="J107">
        <v>6948.33</v>
      </c>
      <c r="K107">
        <v>7283.12</v>
      </c>
    </row>
    <row r="108" spans="3:11" ht="12.75">
      <c r="C108">
        <v>6414.92</v>
      </c>
      <c r="D108">
        <v>6414.92</v>
      </c>
      <c r="E108">
        <v>6802.67</v>
      </c>
      <c r="F108">
        <v>6954.38</v>
      </c>
      <c r="G108">
        <v>6835.31</v>
      </c>
      <c r="H108">
        <v>6905.58</v>
      </c>
      <c r="I108">
        <v>6830.81</v>
      </c>
      <c r="J108">
        <v>7086.02</v>
      </c>
      <c r="K108">
        <v>7430.48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6" r:id="rId3"/>
  <headerFooter alignWithMargins="0">
    <oddFooter>&amp;L&amp;D   &amp;T&amp;C&amp;F  Le/ EURO</oddFooter>
  </headerFooter>
  <colBreaks count="1" manualBreakCount="1">
    <brk id="15" max="1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2" max="14" width="12.7109375" style="0" customWidth="1"/>
  </cols>
  <sheetData>
    <row r="1" spans="1:15" ht="28.5" customHeight="1">
      <c r="A1" s="227" t="s">
        <v>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5.5" customHeight="1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18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9">
        <v>1</v>
      </c>
    </row>
    <row r="6" spans="1:15" ht="27.75" customHeight="1" hidden="1">
      <c r="A6" s="16">
        <v>2001</v>
      </c>
      <c r="B6" s="41">
        <v>2209.11</v>
      </c>
      <c r="C6" s="41">
        <v>2345.83</v>
      </c>
      <c r="D6" s="41">
        <v>2448.19</v>
      </c>
      <c r="E6" s="41">
        <v>2483.85</v>
      </c>
      <c r="F6" s="41">
        <v>2455.38</v>
      </c>
      <c r="G6" s="41">
        <v>2484.69</v>
      </c>
      <c r="H6" s="41">
        <v>2584.38</v>
      </c>
      <c r="I6" s="41">
        <v>2671</v>
      </c>
      <c r="J6" s="41">
        <v>2698.41</v>
      </c>
      <c r="K6" s="41">
        <v>2710.81</v>
      </c>
      <c r="L6" s="41">
        <v>2903.37</v>
      </c>
      <c r="M6" s="41">
        <v>2917.71</v>
      </c>
      <c r="N6" s="41">
        <f aca="true" t="shared" si="0" ref="N6:N14">SUM(B6:M6)/12</f>
        <v>2576.0608333333334</v>
      </c>
      <c r="O6" s="17">
        <v>2001</v>
      </c>
    </row>
    <row r="7" spans="1:15" ht="27.75" customHeight="1" hidden="1">
      <c r="A7" s="16">
        <v>2002</v>
      </c>
      <c r="B7" s="41">
        <v>2629.18</v>
      </c>
      <c r="C7" s="41">
        <v>2633.3</v>
      </c>
      <c r="D7" s="41">
        <v>2719.7</v>
      </c>
      <c r="E7" s="41">
        <v>2695.99</v>
      </c>
      <c r="F7" s="41">
        <v>2601.68</v>
      </c>
      <c r="G7" s="41">
        <v>2642.3</v>
      </c>
      <c r="H7" s="41">
        <v>2767.89</v>
      </c>
      <c r="I7" s="41">
        <v>2769.7</v>
      </c>
      <c r="J7" s="41">
        <v>2760.11</v>
      </c>
      <c r="K7" s="41">
        <v>2750.69</v>
      </c>
      <c r="L7" s="41">
        <v>2874.86</v>
      </c>
      <c r="M7" s="41">
        <v>2953.3</v>
      </c>
      <c r="N7" s="41">
        <f t="shared" si="0"/>
        <v>2733.225</v>
      </c>
      <c r="O7" s="17">
        <v>2002</v>
      </c>
    </row>
    <row r="8" spans="1:15" ht="27.75" customHeight="1" hidden="1">
      <c r="A8" s="16">
        <v>2003</v>
      </c>
      <c r="B8" s="41">
        <v>3042.98</v>
      </c>
      <c r="C8" s="41">
        <v>3074.64</v>
      </c>
      <c r="D8" s="41">
        <v>3069.58</v>
      </c>
      <c r="E8" s="41">
        <v>3041.71</v>
      </c>
      <c r="F8" s="41">
        <v>3243.99</v>
      </c>
      <c r="G8" s="41">
        <v>3284.83</v>
      </c>
      <c r="H8" s="41">
        <v>3257.1</v>
      </c>
      <c r="I8" s="41">
        <v>3279.45</v>
      </c>
      <c r="J8" s="41">
        <v>3481.46</v>
      </c>
      <c r="K8" s="41">
        <v>3601.9</v>
      </c>
      <c r="L8" s="41">
        <v>3629.15</v>
      </c>
      <c r="M8" s="41">
        <v>3779.55</v>
      </c>
      <c r="N8" s="41">
        <f t="shared" si="0"/>
        <v>3315.5283333333336</v>
      </c>
      <c r="O8" s="17">
        <v>2003</v>
      </c>
    </row>
    <row r="9" spans="1:17" ht="27.75" customHeight="1" hidden="1">
      <c r="A9" s="16">
        <v>2004</v>
      </c>
      <c r="B9" s="41">
        <v>3886.19</v>
      </c>
      <c r="C9" s="41">
        <v>3931.75</v>
      </c>
      <c r="D9" s="41">
        <v>3937.4</v>
      </c>
      <c r="E9" s="41">
        <v>3873.7</v>
      </c>
      <c r="F9" s="41">
        <v>3981.34</v>
      </c>
      <c r="G9" s="41">
        <v>3945.77</v>
      </c>
      <c r="H9" s="41">
        <v>3935.37</v>
      </c>
      <c r="I9" s="41">
        <v>4007.48</v>
      </c>
      <c r="J9" s="41">
        <v>4048.01</v>
      </c>
      <c r="K9" s="41">
        <v>4165.81</v>
      </c>
      <c r="L9" s="41">
        <v>4319.79</v>
      </c>
      <c r="M9" s="41">
        <v>4430.86</v>
      </c>
      <c r="N9" s="41">
        <f t="shared" si="0"/>
        <v>4038.6225</v>
      </c>
      <c r="O9" s="17">
        <v>2004</v>
      </c>
      <c r="P9" s="2"/>
      <c r="Q9" s="2"/>
    </row>
    <row r="10" spans="1:17" ht="27.75" customHeight="1" hidden="1">
      <c r="A10" s="16">
        <v>2005</v>
      </c>
      <c r="B10" s="41">
        <v>4362.93</v>
      </c>
      <c r="C10" s="41">
        <v>4421.95</v>
      </c>
      <c r="D10" s="41">
        <v>4305.37</v>
      </c>
      <c r="E10" s="41">
        <v>4334.94</v>
      </c>
      <c r="F10" s="41">
        <v>4221.08</v>
      </c>
      <c r="G10" s="41">
        <v>4208.18</v>
      </c>
      <c r="H10" s="41">
        <v>4176.76</v>
      </c>
      <c r="I10" s="41">
        <v>4257.12</v>
      </c>
      <c r="J10" s="41">
        <v>4217.4</v>
      </c>
      <c r="K10" s="41">
        <v>4238.99</v>
      </c>
      <c r="L10" s="41">
        <v>4141.8</v>
      </c>
      <c r="M10" s="41">
        <v>4207.35</v>
      </c>
      <c r="N10" s="41">
        <f t="shared" si="0"/>
        <v>4257.8225</v>
      </c>
      <c r="O10" s="17">
        <v>2005</v>
      </c>
      <c r="P10" s="2"/>
      <c r="Q10" s="2"/>
    </row>
    <row r="11" spans="1:17" ht="27.75" customHeight="1" hidden="1">
      <c r="A11" s="16">
        <v>2006</v>
      </c>
      <c r="B11" s="41">
        <v>4242.09</v>
      </c>
      <c r="C11" s="41">
        <v>4228.59</v>
      </c>
      <c r="D11" s="41">
        <v>4258.97</v>
      </c>
      <c r="E11" s="41">
        <v>4317.63</v>
      </c>
      <c r="F11" s="41">
        <v>4405.5</v>
      </c>
      <c r="G11" s="41">
        <v>4372.31</v>
      </c>
      <c r="H11" s="41">
        <v>4388.15</v>
      </c>
      <c r="I11" s="41">
        <v>4397.99</v>
      </c>
      <c r="J11" s="41">
        <v>4403.29</v>
      </c>
      <c r="K11" s="41">
        <v>4414.32</v>
      </c>
      <c r="L11" s="41">
        <v>4498.23</v>
      </c>
      <c r="M11" s="41">
        <v>4501.13</v>
      </c>
      <c r="N11" s="41">
        <f t="shared" si="0"/>
        <v>4369.016666666667</v>
      </c>
      <c r="O11" s="17">
        <v>2006</v>
      </c>
      <c r="P11" s="2"/>
      <c r="Q11" s="2"/>
    </row>
    <row r="12" spans="1:17" ht="27.75" customHeight="1" hidden="1">
      <c r="A12" s="16">
        <v>2007</v>
      </c>
      <c r="B12" s="41">
        <v>4460.4</v>
      </c>
      <c r="C12" s="41">
        <v>4468.76</v>
      </c>
      <c r="D12" s="41">
        <v>4099.34</v>
      </c>
      <c r="E12" s="41">
        <v>4545.62</v>
      </c>
      <c r="F12" s="41">
        <v>4538.22</v>
      </c>
      <c r="G12" s="41">
        <v>4503.37</v>
      </c>
      <c r="H12" s="41">
        <v>4555.62</v>
      </c>
      <c r="I12" s="41">
        <v>4562.1</v>
      </c>
      <c r="J12" s="41">
        <v>4594.18</v>
      </c>
      <c r="K12" s="41">
        <v>4647.69</v>
      </c>
      <c r="L12" s="41">
        <v>4725.4</v>
      </c>
      <c r="M12" s="41">
        <v>4707.26</v>
      </c>
      <c r="N12" s="41">
        <f t="shared" si="0"/>
        <v>4533.996666666667</v>
      </c>
      <c r="O12" s="17">
        <v>2007</v>
      </c>
      <c r="P12" s="2"/>
      <c r="Q12" s="2"/>
    </row>
    <row r="13" spans="1:17" ht="27.75" customHeight="1" hidden="1">
      <c r="A13" s="16">
        <v>2008</v>
      </c>
      <c r="B13" s="41">
        <v>4709.7</v>
      </c>
      <c r="C13" s="41">
        <v>4710.64</v>
      </c>
      <c r="D13" s="41">
        <v>4840.69</v>
      </c>
      <c r="E13" s="41">
        <v>4401.37</v>
      </c>
      <c r="F13" s="41">
        <v>4820.47</v>
      </c>
      <c r="G13" s="41">
        <v>4808.79</v>
      </c>
      <c r="H13" s="41">
        <v>4844.99</v>
      </c>
      <c r="I13" s="41">
        <v>4725.4</v>
      </c>
      <c r="J13" s="41">
        <v>4632.14</v>
      </c>
      <c r="K13" s="41">
        <v>4538.45</v>
      </c>
      <c r="L13" s="41">
        <v>4461.63</v>
      </c>
      <c r="M13" s="41">
        <v>4587.44</v>
      </c>
      <c r="N13" s="41">
        <f t="shared" si="0"/>
        <v>4673.475833333333</v>
      </c>
      <c r="O13" s="17">
        <v>2008</v>
      </c>
      <c r="P13" s="2"/>
      <c r="Q13" s="2"/>
    </row>
    <row r="14" spans="1:17" ht="27.75" customHeight="1" hidden="1">
      <c r="A14" s="16">
        <v>2009</v>
      </c>
      <c r="B14" s="41">
        <v>4621.73</v>
      </c>
      <c r="C14" s="41">
        <v>4528.88</v>
      </c>
      <c r="D14" s="41">
        <v>4688.63</v>
      </c>
      <c r="E14" s="41">
        <v>4728.1</v>
      </c>
      <c r="F14" s="41">
        <v>4921.21</v>
      </c>
      <c r="G14" s="41">
        <v>5099.77</v>
      </c>
      <c r="H14" s="41">
        <v>5157.3</v>
      </c>
      <c r="I14" s="41">
        <v>5182.57</v>
      </c>
      <c r="J14" s="41">
        <v>5705.47</v>
      </c>
      <c r="K14" s="41">
        <v>5675.02</v>
      </c>
      <c r="L14" s="41">
        <v>6230.08</v>
      </c>
      <c r="M14" s="41">
        <v>6068.7</v>
      </c>
      <c r="N14" s="41">
        <f t="shared" si="0"/>
        <v>5217.288333333334</v>
      </c>
      <c r="O14" s="17">
        <v>2009</v>
      </c>
      <c r="P14" s="2"/>
      <c r="Q14" s="2"/>
    </row>
    <row r="15" spans="1:17" ht="27.75" customHeight="1" hidden="1">
      <c r="A15" s="16">
        <v>2010</v>
      </c>
      <c r="B15" s="41">
        <v>6099.32</v>
      </c>
      <c r="C15" s="41">
        <v>5970.11</v>
      </c>
      <c r="D15" s="41">
        <v>5976.68</v>
      </c>
      <c r="E15" s="41">
        <v>5858.31</v>
      </c>
      <c r="F15" s="41">
        <v>5784.65</v>
      </c>
      <c r="G15" s="41">
        <v>5778.98</v>
      </c>
      <c r="H15" s="41">
        <v>5951.11</v>
      </c>
      <c r="I15" s="41">
        <v>5964.05</v>
      </c>
      <c r="J15" s="41">
        <v>6233.85</v>
      </c>
      <c r="K15" s="41">
        <v>6449.42</v>
      </c>
      <c r="L15" s="41">
        <v>6460.13</v>
      </c>
      <c r="M15" s="41">
        <v>6404.84</v>
      </c>
      <c r="N15" s="41">
        <f aca="true" t="shared" si="1" ref="N15:N21">SUM(B15:M15)/12</f>
        <v>6077.620833333333</v>
      </c>
      <c r="O15" s="17">
        <v>2010</v>
      </c>
      <c r="P15" s="2"/>
      <c r="Q15" s="2"/>
    </row>
    <row r="16" spans="1:18" ht="27.75" customHeight="1" hidden="1">
      <c r="A16" s="16">
        <v>2011</v>
      </c>
      <c r="B16" s="41">
        <v>6665.33</v>
      </c>
      <c r="C16" s="41">
        <v>6703.49</v>
      </c>
      <c r="D16" s="41">
        <v>6856.59</v>
      </c>
      <c r="E16" s="41">
        <v>7013.65</v>
      </c>
      <c r="F16" s="41">
        <v>6913.8</v>
      </c>
      <c r="G16" s="41">
        <v>6947.2</v>
      </c>
      <c r="H16" s="41">
        <v>7042.29</v>
      </c>
      <c r="I16" s="41">
        <v>7087.57</v>
      </c>
      <c r="J16" s="41">
        <v>6912.99</v>
      </c>
      <c r="K16" s="41">
        <v>7032.07</v>
      </c>
      <c r="L16" s="41">
        <v>6851.8</v>
      </c>
      <c r="M16" s="41">
        <v>6970.48</v>
      </c>
      <c r="N16" s="41">
        <f t="shared" si="1"/>
        <v>6916.438333333333</v>
      </c>
      <c r="O16" s="17">
        <v>2011</v>
      </c>
      <c r="P16" s="2"/>
      <c r="Q16" s="2"/>
      <c r="R16" s="9" t="s">
        <v>33</v>
      </c>
    </row>
    <row r="17" spans="1:17" ht="27.75" customHeight="1">
      <c r="A17" s="16">
        <v>2012</v>
      </c>
      <c r="B17" s="41">
        <v>6753.39</v>
      </c>
      <c r="C17" s="41">
        <v>6781.04</v>
      </c>
      <c r="D17" s="41">
        <v>6726.68</v>
      </c>
      <c r="E17" s="41">
        <v>6732.31</v>
      </c>
      <c r="F17" s="41">
        <v>6583.29</v>
      </c>
      <c r="G17" s="41">
        <v>6570.27</v>
      </c>
      <c r="H17" s="41">
        <v>6543.32</v>
      </c>
      <c r="I17" s="41">
        <v>6606.15</v>
      </c>
      <c r="J17" s="41">
        <v>6679.74</v>
      </c>
      <c r="K17" s="41">
        <v>6665.57</v>
      </c>
      <c r="L17" s="41">
        <v>6630.48</v>
      </c>
      <c r="M17" s="41">
        <v>6697.24</v>
      </c>
      <c r="N17" s="41">
        <f t="shared" si="1"/>
        <v>6664.123333333333</v>
      </c>
      <c r="O17" s="17">
        <v>2012</v>
      </c>
      <c r="P17" s="2"/>
      <c r="Q17" s="2"/>
    </row>
    <row r="18" spans="1:17" ht="27.75" customHeight="1">
      <c r="A18" s="16">
        <v>2013</v>
      </c>
      <c r="B18" s="41">
        <v>6644.94</v>
      </c>
      <c r="C18" s="41">
        <v>6571.2</v>
      </c>
      <c r="D18" s="41">
        <v>6479.12</v>
      </c>
      <c r="E18" s="41">
        <v>6509.43</v>
      </c>
      <c r="F18" s="41">
        <v>6460.59</v>
      </c>
      <c r="G18" s="41">
        <v>6521.61</v>
      </c>
      <c r="H18" s="189">
        <v>6588.94</v>
      </c>
      <c r="I18" s="41">
        <v>6577.62</v>
      </c>
      <c r="J18" s="41">
        <v>6594.56</v>
      </c>
      <c r="K18" s="41">
        <v>6682.94</v>
      </c>
      <c r="L18" s="41">
        <v>6660.01</v>
      </c>
      <c r="M18" s="41">
        <v>6700.98</v>
      </c>
      <c r="N18" s="41">
        <f t="shared" si="1"/>
        <v>6582.661666666666</v>
      </c>
      <c r="O18" s="17">
        <v>2013</v>
      </c>
      <c r="P18" s="2"/>
      <c r="Q18" s="2"/>
    </row>
    <row r="19" spans="1:15" ht="28.5" customHeight="1">
      <c r="A19" s="16">
        <v>2014</v>
      </c>
      <c r="B19" s="41">
        <v>6684.64</v>
      </c>
      <c r="C19" s="41">
        <v>6719.88</v>
      </c>
      <c r="D19" s="41">
        <v>6734.19</v>
      </c>
      <c r="E19" s="41">
        <v>6769.76</v>
      </c>
      <c r="F19" s="41">
        <v>6717.55</v>
      </c>
      <c r="G19" s="41">
        <f>'[3]Jun 14'!$B$26</f>
        <v>6763.87</v>
      </c>
      <c r="H19" s="41">
        <f>'[3]Jul 14'!$B$28</f>
        <v>6869.39</v>
      </c>
      <c r="I19" s="41">
        <f>'[3]Aug 14'!$B$26</f>
        <v>6889.78</v>
      </c>
      <c r="J19" s="41">
        <f>'[3]Sept14'!$B$27</f>
        <v>6801.39</v>
      </c>
      <c r="K19" s="41">
        <v>7115.37</v>
      </c>
      <c r="L19" s="41">
        <v>7147.59</v>
      </c>
      <c r="M19" s="41">
        <v>7195.13</v>
      </c>
      <c r="N19" s="41">
        <f t="shared" si="1"/>
        <v>6867.378333333334</v>
      </c>
      <c r="O19" s="17">
        <v>2014</v>
      </c>
    </row>
    <row r="20" spans="1:15" ht="28.5" customHeight="1">
      <c r="A20" s="16">
        <v>2015</v>
      </c>
      <c r="B20" s="41">
        <v>6929.9</v>
      </c>
      <c r="C20" s="41">
        <v>6931.84</v>
      </c>
      <c r="D20" s="41">
        <v>6754.78</v>
      </c>
      <c r="E20" s="41">
        <v>6776.82</v>
      </c>
      <c r="F20" s="41">
        <v>6711.28</v>
      </c>
      <c r="G20" s="41">
        <v>6838.01</v>
      </c>
      <c r="H20" s="41">
        <v>6883.65</v>
      </c>
      <c r="I20" s="41">
        <v>7119.4</v>
      </c>
      <c r="J20" s="41">
        <v>7421.33</v>
      </c>
      <c r="K20" s="41">
        <v>7592.06</v>
      </c>
      <c r="L20" s="41">
        <v>7569</v>
      </c>
      <c r="M20" s="41">
        <v>7755.03</v>
      </c>
      <c r="N20" s="41">
        <f t="shared" si="1"/>
        <v>7106.925</v>
      </c>
      <c r="O20" s="17">
        <v>2015</v>
      </c>
    </row>
    <row r="21" spans="1:15" ht="28.5" customHeight="1">
      <c r="A21" s="16">
        <v>2016</v>
      </c>
      <c r="B21" s="41">
        <v>7805.79</v>
      </c>
      <c r="C21" s="41">
        <v>8046.26</v>
      </c>
      <c r="D21" s="41">
        <v>8289.82</v>
      </c>
      <c r="E21" s="41">
        <v>8562.37</v>
      </c>
      <c r="F21" s="41">
        <v>8562.34</v>
      </c>
      <c r="G21" s="41">
        <v>8668.78</v>
      </c>
      <c r="H21" s="41">
        <v>8434.48</v>
      </c>
      <c r="I21" s="41">
        <v>8825.93</v>
      </c>
      <c r="J21" s="41">
        <v>9018.36</v>
      </c>
      <c r="K21" s="41">
        <v>9668.18</v>
      </c>
      <c r="L21" s="41">
        <v>9748.99</v>
      </c>
      <c r="M21" s="41">
        <v>9660.46</v>
      </c>
      <c r="N21" s="41">
        <f t="shared" si="1"/>
        <v>8774.313333333334</v>
      </c>
      <c r="O21" s="17">
        <v>2016</v>
      </c>
    </row>
    <row r="22" spans="1:15" ht="28.5" customHeight="1">
      <c r="A22" s="16">
        <v>2017</v>
      </c>
      <c r="B22" s="41">
        <v>9899.8</v>
      </c>
      <c r="C22" s="41">
        <v>9804.28</v>
      </c>
      <c r="D22" s="41">
        <v>9893.87</v>
      </c>
      <c r="E22" s="41">
        <v>9954.86</v>
      </c>
      <c r="F22" s="41">
        <f>'[4]May 17'!$B$27</f>
        <v>10131.38</v>
      </c>
      <c r="G22" s="41">
        <f>'[4]Jun 17'!$B$27</f>
        <v>10182.54</v>
      </c>
      <c r="H22" s="41">
        <f>'[4]JUL 17'!$B$26</f>
        <v>10391.33</v>
      </c>
      <c r="I22" s="41">
        <f>'[4]Aug 17'!$B$28</f>
        <v>10619.93</v>
      </c>
      <c r="J22" s="41">
        <f>'[4]Sep 17'!$B$26</f>
        <v>10610.34</v>
      </c>
      <c r="K22" s="41">
        <f>'[4]Oct 17'!$B$27</f>
        <v>10570.28</v>
      </c>
      <c r="L22" s="41">
        <v>10675.3</v>
      </c>
      <c r="M22" s="41">
        <v>10671.31</v>
      </c>
      <c r="N22" s="41">
        <f>SUM(B22:M22)/12</f>
        <v>10283.768333333332</v>
      </c>
      <c r="O22" s="17">
        <v>2017</v>
      </c>
    </row>
    <row r="23" spans="1:15" ht="28.5" customHeight="1" thickBot="1">
      <c r="A23" s="19">
        <v>2018</v>
      </c>
      <c r="B23" s="42">
        <v>10978.29</v>
      </c>
      <c r="C23" s="42">
        <v>11004.17</v>
      </c>
      <c r="D23" s="42">
        <v>11099.58</v>
      </c>
      <c r="E23" s="42">
        <v>11060.76</v>
      </c>
      <c r="F23" s="42">
        <v>10814.24</v>
      </c>
      <c r="G23" s="42">
        <v>10880.52</v>
      </c>
      <c r="H23" s="42">
        <v>11212.6</v>
      </c>
      <c r="I23" s="42">
        <v>11748.22</v>
      </c>
      <c r="J23" s="42">
        <v>11535.06</v>
      </c>
      <c r="K23" s="42">
        <v>11512.93</v>
      </c>
      <c r="L23" s="42">
        <v>11627.76</v>
      </c>
      <c r="M23" s="42"/>
      <c r="N23" s="42">
        <f>SUM(B23:M23)/12</f>
        <v>10289.510833333332</v>
      </c>
      <c r="O23" s="15">
        <v>2018</v>
      </c>
    </row>
    <row r="24" spans="1:19" ht="12.75">
      <c r="A24" s="2" t="s">
        <v>16</v>
      </c>
      <c r="S24" t="s">
        <v>33</v>
      </c>
    </row>
    <row r="25" ht="15">
      <c r="K25" s="4"/>
    </row>
    <row r="27" ht="12.75">
      <c r="F27" t="s">
        <v>33</v>
      </c>
    </row>
    <row r="28" spans="5:9" ht="12.75">
      <c r="E28" t="s">
        <v>33</v>
      </c>
      <c r="F28" t="s">
        <v>33</v>
      </c>
      <c r="G28" t="s">
        <v>33</v>
      </c>
      <c r="I28" t="s">
        <v>33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Le/ EURO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zoomScalePageLayoutView="0" workbookViewId="0" topLeftCell="A1">
      <selection activeCell="L28" sqref="L28"/>
    </sheetView>
  </sheetViews>
  <sheetFormatPr defaultColWidth="9.140625" defaultRowHeight="12.75"/>
  <cols>
    <col min="2" max="5" width="12.7109375" style="0" customWidth="1"/>
    <col min="6" max="6" width="13.28125" style="0" bestFit="1" customWidth="1"/>
    <col min="7" max="14" width="12.7109375" style="0" customWidth="1"/>
  </cols>
  <sheetData>
    <row r="1" spans="1:15" ht="15.75">
      <c r="A1" s="227" t="s">
        <v>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5.75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18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9">
        <v>1</v>
      </c>
    </row>
    <row r="6" spans="1:15" ht="27.75" customHeight="1" hidden="1">
      <c r="A6" s="16">
        <v>2001</v>
      </c>
      <c r="B6" s="41">
        <v>2177.82</v>
      </c>
      <c r="C6" s="41">
        <v>2322.85</v>
      </c>
      <c r="D6" s="41">
        <v>2426.64</v>
      </c>
      <c r="E6" s="41">
        <v>2402.17</v>
      </c>
      <c r="F6" s="41">
        <v>2370.84</v>
      </c>
      <c r="G6" s="41">
        <v>2429.25</v>
      </c>
      <c r="H6" s="41">
        <v>2575.87</v>
      </c>
      <c r="I6" s="41">
        <v>2598.1</v>
      </c>
      <c r="J6" s="41">
        <v>2671.28</v>
      </c>
      <c r="K6" s="41">
        <v>2702.16</v>
      </c>
      <c r="L6" s="41">
        <v>2849.13</v>
      </c>
      <c r="M6" s="41">
        <v>2706.39</v>
      </c>
      <c r="N6" s="41">
        <f aca="true" t="shared" si="0" ref="N6:N14">SUM(B6:M6)/12</f>
        <v>2519.3749999999995</v>
      </c>
      <c r="O6" s="17">
        <v>2001</v>
      </c>
    </row>
    <row r="7" spans="1:15" ht="27.75" customHeight="1" hidden="1">
      <c r="A7" s="16">
        <v>2002</v>
      </c>
      <c r="B7" s="41">
        <v>2542.71</v>
      </c>
      <c r="C7" s="41">
        <v>2624.26</v>
      </c>
      <c r="D7" s="41">
        <v>2676.59</v>
      </c>
      <c r="E7" s="41">
        <v>2684.64</v>
      </c>
      <c r="F7" s="41">
        <v>2550.1</v>
      </c>
      <c r="G7" s="41">
        <v>2641.39</v>
      </c>
      <c r="H7" s="41">
        <v>2714.56</v>
      </c>
      <c r="I7" s="41">
        <v>2722.04</v>
      </c>
      <c r="J7" s="41">
        <v>2729.37</v>
      </c>
      <c r="K7" s="41">
        <v>2774.46</v>
      </c>
      <c r="L7" s="41">
        <v>2831.18</v>
      </c>
      <c r="M7" s="41">
        <v>2939.18</v>
      </c>
      <c r="N7" s="41">
        <f t="shared" si="0"/>
        <v>2702.54</v>
      </c>
      <c r="O7" s="17">
        <v>2002</v>
      </c>
    </row>
    <row r="8" spans="1:15" ht="27.75" customHeight="1" hidden="1">
      <c r="A8" s="16">
        <v>2003</v>
      </c>
      <c r="B8" s="41">
        <v>3030.83</v>
      </c>
      <c r="C8" s="41">
        <v>2998.07</v>
      </c>
      <c r="D8" s="41">
        <v>3045.5</v>
      </c>
      <c r="E8" s="41">
        <v>3016.91</v>
      </c>
      <c r="F8" s="41">
        <v>3251.68</v>
      </c>
      <c r="G8" s="41">
        <v>3219.32</v>
      </c>
      <c r="H8" s="41">
        <v>3247.68</v>
      </c>
      <c r="I8" s="41">
        <v>3239.1</v>
      </c>
      <c r="J8" s="41">
        <v>3436.96</v>
      </c>
      <c r="K8" s="41">
        <v>3565.92</v>
      </c>
      <c r="L8" s="41">
        <v>3574.93</v>
      </c>
      <c r="M8" s="41">
        <v>3754.85</v>
      </c>
      <c r="N8" s="41">
        <f t="shared" si="0"/>
        <v>3281.8125</v>
      </c>
      <c r="O8" s="17">
        <v>2003</v>
      </c>
    </row>
    <row r="9" spans="1:17" ht="27.75" customHeight="1" hidden="1">
      <c r="A9" s="16">
        <v>2004</v>
      </c>
      <c r="B9" s="41">
        <v>3826.13</v>
      </c>
      <c r="C9" s="41">
        <v>3854.38</v>
      </c>
      <c r="D9" s="41">
        <v>3888.13</v>
      </c>
      <c r="E9" s="41">
        <v>3835.02</v>
      </c>
      <c r="F9" s="41">
        <v>3941.53</v>
      </c>
      <c r="G9" s="41">
        <v>3901.21</v>
      </c>
      <c r="H9" s="41">
        <v>3885.73</v>
      </c>
      <c r="I9" s="41">
        <v>3967.29</v>
      </c>
      <c r="J9" s="41">
        <v>3999.53</v>
      </c>
      <c r="K9" s="41">
        <v>4124.03</v>
      </c>
      <c r="L9" s="41">
        <v>4276.51</v>
      </c>
      <c r="M9" s="41">
        <v>4386.58</v>
      </c>
      <c r="N9" s="41">
        <f t="shared" si="0"/>
        <v>3990.505833333333</v>
      </c>
      <c r="O9" s="17">
        <v>2004</v>
      </c>
      <c r="P9" s="2"/>
      <c r="Q9" s="2"/>
    </row>
    <row r="10" spans="1:17" ht="27.75" customHeight="1" hidden="1">
      <c r="A10" s="16">
        <v>2005</v>
      </c>
      <c r="B10" s="41">
        <v>4316.87</v>
      </c>
      <c r="C10" s="41">
        <v>4368.05</v>
      </c>
      <c r="D10" s="41">
        <v>4347.04</v>
      </c>
      <c r="E10" s="41">
        <v>4303.38</v>
      </c>
      <c r="F10" s="41">
        <v>4170.99</v>
      </c>
      <c r="G10" s="41">
        <v>4165.13</v>
      </c>
      <c r="H10" s="41">
        <v>4151.06</v>
      </c>
      <c r="I10" s="41">
        <v>4198.39</v>
      </c>
      <c r="J10" s="41">
        <v>4171.44</v>
      </c>
      <c r="K10" s="41">
        <v>4208.55</v>
      </c>
      <c r="L10" s="41">
        <v>4100.44</v>
      </c>
      <c r="M10" s="41">
        <v>4150.97</v>
      </c>
      <c r="N10" s="41">
        <f t="shared" si="0"/>
        <v>4221.025833333334</v>
      </c>
      <c r="O10" s="17">
        <v>2005</v>
      </c>
      <c r="P10" s="2"/>
      <c r="Q10" s="2"/>
    </row>
    <row r="11" spans="1:17" ht="27.75" customHeight="1" hidden="1">
      <c r="A11" s="16">
        <v>2006</v>
      </c>
      <c r="B11" s="41">
        <v>4183.53</v>
      </c>
      <c r="C11" s="41">
        <v>4181.36</v>
      </c>
      <c r="D11" s="41">
        <v>4216</v>
      </c>
      <c r="E11" s="41">
        <v>4257.58</v>
      </c>
      <c r="F11" s="41">
        <v>4374.66</v>
      </c>
      <c r="G11" s="41">
        <v>4326.16</v>
      </c>
      <c r="H11" s="41">
        <v>4362.62</v>
      </c>
      <c r="I11" s="41">
        <v>4369.27</v>
      </c>
      <c r="J11" s="41">
        <v>4367.11</v>
      </c>
      <c r="K11" s="41">
        <v>4381.45</v>
      </c>
      <c r="L11" s="41">
        <v>4449.59</v>
      </c>
      <c r="M11" s="41">
        <v>4423.38</v>
      </c>
      <c r="N11" s="41">
        <f t="shared" si="0"/>
        <v>4324.3925</v>
      </c>
      <c r="O11" s="17">
        <v>2006</v>
      </c>
      <c r="P11" s="2"/>
      <c r="Q11" s="2"/>
    </row>
    <row r="12" spans="1:17" ht="27.75" customHeight="1" hidden="1">
      <c r="A12" s="16">
        <v>2007</v>
      </c>
      <c r="B12" s="41">
        <v>4415.84</v>
      </c>
      <c r="C12" s="41">
        <v>4455.34</v>
      </c>
      <c r="D12" s="41">
        <v>4467.67</v>
      </c>
      <c r="E12" s="41">
        <v>4518.15</v>
      </c>
      <c r="F12" s="41">
        <v>4467.52</v>
      </c>
      <c r="G12" s="41">
        <v>4478.87</v>
      </c>
      <c r="H12" s="41">
        <v>4524.28</v>
      </c>
      <c r="I12" s="41">
        <v>4523.44</v>
      </c>
      <c r="J12" s="41">
        <v>4590.19</v>
      </c>
      <c r="K12" s="41">
        <v>4643.36</v>
      </c>
      <c r="L12" s="41">
        <v>4699.25</v>
      </c>
      <c r="M12" s="41">
        <v>4649.56</v>
      </c>
      <c r="N12" s="41">
        <f t="shared" si="0"/>
        <v>4536.1225</v>
      </c>
      <c r="O12" s="17">
        <v>2007</v>
      </c>
      <c r="P12" s="2"/>
      <c r="Q12" s="2"/>
    </row>
    <row r="13" spans="1:17" ht="27.75" customHeight="1" hidden="1">
      <c r="A13" s="16">
        <v>2008</v>
      </c>
      <c r="B13" s="41">
        <v>4679.79</v>
      </c>
      <c r="C13" s="41">
        <v>4732.17</v>
      </c>
      <c r="D13" s="41">
        <v>4829.64</v>
      </c>
      <c r="E13" s="41">
        <v>4786.13</v>
      </c>
      <c r="F13" s="41">
        <v>4818.36</v>
      </c>
      <c r="G13" s="41">
        <v>4794.68</v>
      </c>
      <c r="H13" s="41">
        <v>4759.26</v>
      </c>
      <c r="I13" s="41">
        <v>4608.44</v>
      </c>
      <c r="J13" s="41">
        <v>4611.55</v>
      </c>
      <c r="K13" s="41">
        <v>4439.23</v>
      </c>
      <c r="L13" s="41">
        <v>4510.35</v>
      </c>
      <c r="M13" s="41">
        <v>4719.56</v>
      </c>
      <c r="N13" s="41">
        <f t="shared" si="0"/>
        <v>4690.763333333333</v>
      </c>
      <c r="O13" s="17">
        <v>2008</v>
      </c>
      <c r="P13" s="2"/>
      <c r="Q13" s="2"/>
    </row>
    <row r="14" spans="1:17" ht="27.75" customHeight="1" hidden="1">
      <c r="A14" s="16">
        <v>2009</v>
      </c>
      <c r="B14" s="41">
        <v>4746.63</v>
      </c>
      <c r="C14" s="41">
        <v>4529.94</v>
      </c>
      <c r="D14" s="41">
        <v>4670.03</v>
      </c>
      <c r="E14" s="41">
        <v>4745.41</v>
      </c>
      <c r="F14" s="41">
        <v>4938.76</v>
      </c>
      <c r="G14" s="41">
        <v>5096.11</v>
      </c>
      <c r="H14" s="41">
        <v>5184.53</v>
      </c>
      <c r="I14" s="41">
        <v>5561.8</v>
      </c>
      <c r="J14" s="41">
        <v>5687.76</v>
      </c>
      <c r="K14" s="41">
        <v>5997.61</v>
      </c>
      <c r="L14" s="41">
        <v>6281.37</v>
      </c>
      <c r="M14" s="41">
        <v>6019.8</v>
      </c>
      <c r="N14" s="41">
        <f t="shared" si="0"/>
        <v>5288.312500000001</v>
      </c>
      <c r="O14" s="17">
        <v>2009</v>
      </c>
      <c r="P14" s="2"/>
      <c r="Q14" s="2"/>
    </row>
    <row r="15" spans="1:17" ht="27.75" customHeight="1" hidden="1">
      <c r="A15" s="16">
        <v>2010</v>
      </c>
      <c r="B15" s="41">
        <v>6073.36</v>
      </c>
      <c r="C15" s="41">
        <v>5909.99</v>
      </c>
      <c r="D15" s="41">
        <v>5876.74</v>
      </c>
      <c r="E15" s="41">
        <v>5894.6</v>
      </c>
      <c r="F15" s="41">
        <v>5780.96</v>
      </c>
      <c r="G15" s="41">
        <v>5761.57</v>
      </c>
      <c r="H15" s="41">
        <v>5955.5</v>
      </c>
      <c r="I15" s="41">
        <v>5992.47</v>
      </c>
      <c r="J15" s="41">
        <v>6334.16</v>
      </c>
      <c r="K15" s="41">
        <v>6458.14</v>
      </c>
      <c r="L15" s="41">
        <v>6418.87</v>
      </c>
      <c r="M15" s="41">
        <v>6465.44</v>
      </c>
      <c r="N15" s="41">
        <f aca="true" t="shared" si="1" ref="N15:N21">SUM(B15:M15)/12</f>
        <v>6076.816666666666</v>
      </c>
      <c r="O15" s="17">
        <v>2010</v>
      </c>
      <c r="P15" s="2"/>
      <c r="Q15" s="2"/>
    </row>
    <row r="16" spans="1:17" ht="27.75" customHeight="1" hidden="1">
      <c r="A16" s="16">
        <v>2011</v>
      </c>
      <c r="B16" s="41">
        <v>6665.98</v>
      </c>
      <c r="C16" s="41">
        <v>6703.75</v>
      </c>
      <c r="D16" s="41">
        <v>6835.75</v>
      </c>
      <c r="E16" s="41">
        <v>7052.92</v>
      </c>
      <c r="F16" s="41">
        <v>6913.3</v>
      </c>
      <c r="G16" s="41">
        <v>6954.95</v>
      </c>
      <c r="H16" s="41">
        <v>7009.6</v>
      </c>
      <c r="I16" s="41">
        <v>7083.93</v>
      </c>
      <c r="J16" s="41">
        <v>6931.23</v>
      </c>
      <c r="K16" s="41">
        <v>7055.94</v>
      </c>
      <c r="L16" s="41">
        <v>6853.85</v>
      </c>
      <c r="M16" s="41">
        <v>6699.89</v>
      </c>
      <c r="N16" s="41">
        <f t="shared" si="1"/>
        <v>6896.757500000001</v>
      </c>
      <c r="O16" s="17">
        <v>2011</v>
      </c>
      <c r="P16" s="2"/>
      <c r="Q16" s="2"/>
    </row>
    <row r="17" spans="1:19" ht="27.75" customHeight="1" hidden="1">
      <c r="A17" s="16">
        <v>2012</v>
      </c>
      <c r="B17" s="41">
        <v>6755</v>
      </c>
      <c r="C17" s="41">
        <v>6780.8</v>
      </c>
      <c r="D17" s="41">
        <v>6721.18</v>
      </c>
      <c r="E17" s="41">
        <v>6734.18</v>
      </c>
      <c r="F17" s="41">
        <v>6561.12</v>
      </c>
      <c r="G17" s="41">
        <v>6538.11</v>
      </c>
      <c r="H17" s="41">
        <v>6532.19</v>
      </c>
      <c r="I17" s="41">
        <v>6589.71</v>
      </c>
      <c r="J17" s="41">
        <v>6675.65</v>
      </c>
      <c r="K17" s="41">
        <v>6676</v>
      </c>
      <c r="L17" s="41">
        <v>6654.49</v>
      </c>
      <c r="M17" s="41">
        <v>6660.69</v>
      </c>
      <c r="N17" s="41">
        <f t="shared" si="1"/>
        <v>6656.593333333334</v>
      </c>
      <c r="O17" s="17">
        <v>2012</v>
      </c>
      <c r="P17" s="2"/>
      <c r="Q17" s="2"/>
      <c r="S17" t="s">
        <v>33</v>
      </c>
    </row>
    <row r="18" spans="1:17" ht="27.75" customHeight="1">
      <c r="A18" s="16">
        <v>2013</v>
      </c>
      <c r="B18" s="41">
        <v>6652.84</v>
      </c>
      <c r="C18" s="41">
        <v>6543.58</v>
      </c>
      <c r="D18" s="41">
        <v>6471.57</v>
      </c>
      <c r="E18" s="41">
        <v>6521.55</v>
      </c>
      <c r="F18" s="41">
        <v>6476.2</v>
      </c>
      <c r="G18" s="41">
        <v>6509.18</v>
      </c>
      <c r="H18" s="41">
        <v>6505.579999999997</v>
      </c>
      <c r="I18" s="41">
        <f>'[1]JUL 12'!$B$28</f>
        <v>6558.87</v>
      </c>
      <c r="J18" s="41">
        <v>6645.36</v>
      </c>
      <c r="K18" s="41">
        <v>6717.87</v>
      </c>
      <c r="L18" s="41">
        <v>6696.25</v>
      </c>
      <c r="M18" s="41">
        <v>6731.1</v>
      </c>
      <c r="N18" s="41">
        <f t="shared" si="1"/>
        <v>6585.829166666666</v>
      </c>
      <c r="O18" s="17">
        <v>2013</v>
      </c>
      <c r="P18" s="2"/>
      <c r="Q18" s="2"/>
    </row>
    <row r="19" spans="1:20" ht="29.25" customHeight="1">
      <c r="A19" s="16">
        <v>2014</v>
      </c>
      <c r="B19" s="41">
        <v>6662.93</v>
      </c>
      <c r="C19" s="41">
        <v>6717.82</v>
      </c>
      <c r="D19" s="41">
        <v>6736.73</v>
      </c>
      <c r="E19" s="41">
        <v>6764.52</v>
      </c>
      <c r="F19" s="212">
        <v>6728.61</v>
      </c>
      <c r="G19" s="41">
        <v>6804.4</v>
      </c>
      <c r="H19" s="41">
        <v>6897.12</v>
      </c>
      <c r="I19" s="41">
        <v>6944.28</v>
      </c>
      <c r="J19" s="41">
        <v>6995.91</v>
      </c>
      <c r="K19" s="41">
        <v>7065.72</v>
      </c>
      <c r="L19" s="41">
        <v>7152.86</v>
      </c>
      <c r="M19" s="41">
        <v>7174.59</v>
      </c>
      <c r="N19" s="41">
        <f t="shared" si="1"/>
        <v>6887.124166666667</v>
      </c>
      <c r="O19" s="17">
        <v>2014</v>
      </c>
      <c r="T19" s="9" t="s">
        <v>33</v>
      </c>
    </row>
    <row r="20" spans="1:20" ht="29.25" customHeight="1">
      <c r="A20" s="16">
        <v>2015</v>
      </c>
      <c r="B20" s="41">
        <v>6937.84</v>
      </c>
      <c r="C20" s="41">
        <v>6918.13</v>
      </c>
      <c r="D20" s="41">
        <v>6730.08</v>
      </c>
      <c r="E20" s="41">
        <v>6757.59</v>
      </c>
      <c r="F20" s="212">
        <v>6717.77</v>
      </c>
      <c r="G20" s="41">
        <v>6821.74</v>
      </c>
      <c r="H20" s="41">
        <v>6848.08</v>
      </c>
      <c r="I20" s="41">
        <v>6897.12</v>
      </c>
      <c r="J20" s="41">
        <v>6944.28</v>
      </c>
      <c r="K20" s="41">
        <v>6995.91</v>
      </c>
      <c r="L20" s="41">
        <v>7065.72</v>
      </c>
      <c r="M20" s="41">
        <v>7845.25</v>
      </c>
      <c r="N20" s="41">
        <f t="shared" si="1"/>
        <v>6956.625833333334</v>
      </c>
      <c r="O20" s="17">
        <v>2015</v>
      </c>
      <c r="T20" s="9"/>
    </row>
    <row r="21" spans="1:20" ht="29.25" customHeight="1">
      <c r="A21" s="16">
        <v>2016</v>
      </c>
      <c r="B21" s="41">
        <v>7927.07</v>
      </c>
      <c r="C21" s="41">
        <v>8062.57</v>
      </c>
      <c r="D21" s="41">
        <v>8318.11</v>
      </c>
      <c r="E21" s="41">
        <v>8543.99</v>
      </c>
      <c r="F21" s="41">
        <v>8562.62</v>
      </c>
      <c r="G21" s="41">
        <v>8604.17</v>
      </c>
      <c r="H21" s="41">
        <v>8475.57</v>
      </c>
      <c r="I21" s="41">
        <v>8776.41</v>
      </c>
      <c r="J21" s="41">
        <v>9190.18</v>
      </c>
      <c r="K21" s="41">
        <v>9653.84</v>
      </c>
      <c r="L21" s="41">
        <v>9751.24</v>
      </c>
      <c r="M21" s="41">
        <v>9642.68</v>
      </c>
      <c r="N21" s="41">
        <f t="shared" si="1"/>
        <v>8792.370833333334</v>
      </c>
      <c r="O21" s="17">
        <v>2016</v>
      </c>
      <c r="T21" s="9" t="s">
        <v>33</v>
      </c>
    </row>
    <row r="22" spans="1:20" ht="29.25" customHeight="1">
      <c r="A22" s="16">
        <v>2017</v>
      </c>
      <c r="B22" s="41">
        <v>9847.51</v>
      </c>
      <c r="C22" s="41">
        <v>9788.61</v>
      </c>
      <c r="D22" s="41">
        <v>9879.02</v>
      </c>
      <c r="E22" s="41">
        <v>9940.81</v>
      </c>
      <c r="F22" s="41">
        <v>10110.24</v>
      </c>
      <c r="G22" s="41">
        <v>10143.63</v>
      </c>
      <c r="H22" s="41">
        <v>10426.18</v>
      </c>
      <c r="I22" s="41">
        <v>10618.42</v>
      </c>
      <c r="J22" s="41">
        <v>10628.26</v>
      </c>
      <c r="K22" s="41">
        <v>10581.81</v>
      </c>
      <c r="L22" s="41">
        <v>10613.63</v>
      </c>
      <c r="M22" s="41">
        <v>10623.83</v>
      </c>
      <c r="N22" s="41">
        <v>10266.829166666666</v>
      </c>
      <c r="O22" s="17">
        <v>2017</v>
      </c>
      <c r="T22" s="9"/>
    </row>
    <row r="23" spans="1:20" ht="29.25" customHeight="1" thickBot="1">
      <c r="A23" s="19">
        <v>2018</v>
      </c>
      <c r="B23" s="42">
        <v>10997.03</v>
      </c>
      <c r="C23" s="42">
        <v>10991.81</v>
      </c>
      <c r="D23" s="42">
        <v>11110.65</v>
      </c>
      <c r="E23" s="42">
        <v>11016.28</v>
      </c>
      <c r="F23" s="42">
        <v>10823.05</v>
      </c>
      <c r="G23" s="42">
        <v>10874.54</v>
      </c>
      <c r="H23" s="42">
        <v>11234.79</v>
      </c>
      <c r="I23" s="42">
        <v>11691.98</v>
      </c>
      <c r="J23" s="42">
        <v>11582.22</v>
      </c>
      <c r="K23" s="42">
        <v>11485.29</v>
      </c>
      <c r="L23" s="42">
        <v>11591.35</v>
      </c>
      <c r="M23" s="42"/>
      <c r="N23" s="42">
        <f>SUM(B23:M23)/12</f>
        <v>10283.249166666666</v>
      </c>
      <c r="O23" s="15">
        <v>2018</v>
      </c>
      <c r="T23" s="9"/>
    </row>
    <row r="24" spans="1:15" ht="12.75">
      <c r="A24" s="2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12.75">
      <c r="P25" s="9" t="s">
        <v>33</v>
      </c>
    </row>
    <row r="27" ht="12.75">
      <c r="F27" t="s">
        <v>33</v>
      </c>
    </row>
    <row r="28" spans="4:8" ht="12.75">
      <c r="D28" t="s">
        <v>33</v>
      </c>
      <c r="E28" t="s">
        <v>33</v>
      </c>
      <c r="H28" t="s">
        <v>33</v>
      </c>
    </row>
    <row r="29" ht="12.75">
      <c r="G29" t="s">
        <v>33</v>
      </c>
    </row>
    <row r="30" ht="12.75">
      <c r="F30" s="9" t="s">
        <v>39</v>
      </c>
    </row>
    <row r="34" ht="12.75">
      <c r="J34" t="s">
        <v>33</v>
      </c>
    </row>
    <row r="37" spans="10:12" ht="12.75">
      <c r="J37" t="s">
        <v>33</v>
      </c>
      <c r="L37" t="s">
        <v>33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r:id="rId3"/>
  <headerFooter alignWithMargins="0">
    <oddFooter>&amp;L&amp;D   &amp;T&amp;C&amp;F  Le/ EURO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75" zoomScaleNormal="75" zoomScalePageLayoutView="0" workbookViewId="0" topLeftCell="A1">
      <pane ySplit="4" topLeftCell="A17" activePane="bottomLeft" state="frozen"/>
      <selection pane="topLeft" activeCell="B1" sqref="B1"/>
      <selection pane="bottomLeft" activeCell="L29" sqref="L29"/>
    </sheetView>
  </sheetViews>
  <sheetFormatPr defaultColWidth="9.140625" defaultRowHeight="12.75"/>
  <cols>
    <col min="2" max="14" width="12.7109375" style="0" customWidth="1"/>
    <col min="16" max="16" width="15.421875" style="0" customWidth="1"/>
  </cols>
  <sheetData>
    <row r="1" spans="1:15" ht="15.75">
      <c r="A1" s="227" t="s">
        <v>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15.75">
      <c r="A2" s="227" t="s">
        <v>36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18.75" customHeight="1" thickBot="1"/>
    <row r="4" spans="1:15" ht="30.75" thickBot="1">
      <c r="A4" s="24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25" t="s">
        <v>2</v>
      </c>
      <c r="G4" s="25" t="s">
        <v>9</v>
      </c>
      <c r="H4" s="25" t="s">
        <v>3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6" t="s">
        <v>4</v>
      </c>
      <c r="O4" s="27" t="s">
        <v>1</v>
      </c>
    </row>
    <row r="5" spans="1:15" ht="23.25" customHeight="1">
      <c r="A5" s="20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9">
        <v>1</v>
      </c>
    </row>
    <row r="6" spans="1:15" ht="27.75" customHeight="1">
      <c r="A6" s="16">
        <v>2001</v>
      </c>
      <c r="B6" s="41">
        <v>2134.2804545454546</v>
      </c>
      <c r="C6" s="41">
        <v>2283.8815000000004</v>
      </c>
      <c r="D6" s="41">
        <v>2405.812</v>
      </c>
      <c r="E6" s="41">
        <v>2394.0722222222216</v>
      </c>
      <c r="F6" s="41">
        <v>2374.9247826086958</v>
      </c>
      <c r="G6" s="41">
        <v>2409.542</v>
      </c>
      <c r="H6" s="41">
        <v>2514.1135000000004</v>
      </c>
      <c r="I6" s="41">
        <v>2598.5886956521745</v>
      </c>
      <c r="J6" s="41">
        <v>2640.6944999999996</v>
      </c>
      <c r="K6" s="41">
        <v>2677.8569565217394</v>
      </c>
      <c r="L6" s="41">
        <v>2827.045454545454</v>
      </c>
      <c r="M6" s="41">
        <v>2134.2804545454546</v>
      </c>
      <c r="N6" s="41">
        <f aca="true" t="shared" si="0" ref="N6:N14">SUM(B6:M6)/12</f>
        <v>2449.5910433867666</v>
      </c>
      <c r="O6" s="17">
        <v>2001</v>
      </c>
    </row>
    <row r="7" spans="1:15" ht="27.75" customHeight="1">
      <c r="A7" s="16">
        <v>2002</v>
      </c>
      <c r="B7" s="41">
        <v>2585.9363636363637</v>
      </c>
      <c r="C7" s="41">
        <v>2572.4178947368423</v>
      </c>
      <c r="D7" s="41">
        <v>2666.339</v>
      </c>
      <c r="E7" s="41">
        <v>2689.1714285714284</v>
      </c>
      <c r="F7" s="41">
        <v>2618.47619047619</v>
      </c>
      <c r="G7" s="41">
        <v>2590.245999999999</v>
      </c>
      <c r="H7" s="41">
        <v>2711.9247826086953</v>
      </c>
      <c r="I7" s="41">
        <v>2703.478181818183</v>
      </c>
      <c r="J7" s="41">
        <v>2719.1857142857148</v>
      </c>
      <c r="K7" s="41">
        <v>2728.8617391304356</v>
      </c>
      <c r="L7" s="41">
        <v>2811.511428571429</v>
      </c>
      <c r="M7" s="41">
        <v>2887.1910526315787</v>
      </c>
      <c r="N7" s="41">
        <f t="shared" si="0"/>
        <v>2690.394981372239</v>
      </c>
      <c r="O7" s="17">
        <v>2002</v>
      </c>
    </row>
    <row r="8" spans="1:15" ht="27.75" customHeight="1">
      <c r="A8" s="16">
        <v>2003</v>
      </c>
      <c r="B8" s="41">
        <v>2981.6259090909093</v>
      </c>
      <c r="C8" s="41">
        <v>3003.762631578948</v>
      </c>
      <c r="D8" s="41">
        <v>3056.102380952381</v>
      </c>
      <c r="E8" s="41">
        <v>3060.1594736842103</v>
      </c>
      <c r="F8" s="41">
        <v>3181.022857142856</v>
      </c>
      <c r="G8" s="41">
        <v>3252.5147619047616</v>
      </c>
      <c r="H8" s="41">
        <v>3220.448695652174</v>
      </c>
      <c r="I8" s="41">
        <v>3245.0633333333335</v>
      </c>
      <c r="J8" s="41">
        <v>3322.872727272728</v>
      </c>
      <c r="K8" s="41">
        <v>3496.777391304348</v>
      </c>
      <c r="L8" s="41">
        <v>3549.1089999999995</v>
      </c>
      <c r="M8" s="41">
        <v>3667.8384761904767</v>
      </c>
      <c r="N8" s="41">
        <f t="shared" si="0"/>
        <v>3253.1081365089267</v>
      </c>
      <c r="O8" s="17">
        <v>2003</v>
      </c>
    </row>
    <row r="9" spans="1:17" ht="27.75" customHeight="1">
      <c r="A9" s="16">
        <v>2004</v>
      </c>
      <c r="B9" s="41">
        <v>3817.133333333334</v>
      </c>
      <c r="C9" s="41">
        <v>3880.965263157895</v>
      </c>
      <c r="D9" s="41">
        <v>3854.799565217392</v>
      </c>
      <c r="E9" s="41">
        <v>3842.398421052631</v>
      </c>
      <c r="F9" s="41">
        <v>3819.9894999999997</v>
      </c>
      <c r="G9" s="41">
        <v>3908.9163636363646</v>
      </c>
      <c r="H9" s="41">
        <v>3927.2018181818185</v>
      </c>
      <c r="I9" s="41">
        <v>3940.2809090909086</v>
      </c>
      <c r="J9" s="41">
        <v>3962.820909090909</v>
      </c>
      <c r="K9" s="41">
        <v>4042.157142857143</v>
      </c>
      <c r="L9" s="41">
        <v>4205.499523809524</v>
      </c>
      <c r="M9" s="41">
        <v>4321.942727272728</v>
      </c>
      <c r="N9" s="41">
        <f t="shared" si="0"/>
        <v>3960.3421230583867</v>
      </c>
      <c r="O9" s="17">
        <v>2004</v>
      </c>
      <c r="P9" s="2"/>
      <c r="Q9" s="2"/>
    </row>
    <row r="10" spans="1:17" ht="27.75" customHeight="1">
      <c r="A10" s="16">
        <v>2005</v>
      </c>
      <c r="B10" s="41">
        <v>4324.278421052631</v>
      </c>
      <c r="C10" s="41">
        <v>4318.088500000002</v>
      </c>
      <c r="D10" s="41">
        <v>4366.497619047619</v>
      </c>
      <c r="E10" s="41">
        <v>4282.3178947368415</v>
      </c>
      <c r="F10" s="41">
        <v>4250.500909090909</v>
      </c>
      <c r="G10" s="41">
        <v>4176.718181818182</v>
      </c>
      <c r="H10" s="41">
        <v>4143.544285714286</v>
      </c>
      <c r="I10" s="41">
        <v>4210.1430434782615</v>
      </c>
      <c r="J10" s="41">
        <v>4221.50090909091</v>
      </c>
      <c r="K10" s="41">
        <v>4176.551428571429</v>
      </c>
      <c r="L10" s="41">
        <v>4132.2071428571435</v>
      </c>
      <c r="M10" s="41">
        <v>4146.825</v>
      </c>
      <c r="N10" s="41">
        <f t="shared" si="0"/>
        <v>4229.097777954851</v>
      </c>
      <c r="O10" s="17">
        <v>2005</v>
      </c>
      <c r="P10" s="2"/>
      <c r="Q10" s="2"/>
    </row>
    <row r="11" spans="1:17" ht="27.75" customHeight="1">
      <c r="A11" s="16">
        <v>2006</v>
      </c>
      <c r="B11" s="41">
        <v>4194.767499999999</v>
      </c>
      <c r="C11" s="41">
        <v>4180.505500000001</v>
      </c>
      <c r="D11" s="41">
        <v>4197.603478260869</v>
      </c>
      <c r="E11" s="41">
        <v>3706.363125</v>
      </c>
      <c r="F11" s="41">
        <v>4355.1252173913035</v>
      </c>
      <c r="G11" s="41">
        <v>4329.818181818182</v>
      </c>
      <c r="H11" s="41">
        <v>4343.397619047619</v>
      </c>
      <c r="I11" s="41">
        <v>4369.652173913043</v>
      </c>
      <c r="J11" s="41">
        <v>4157.145909090909</v>
      </c>
      <c r="K11" s="41">
        <v>4343.173809523809</v>
      </c>
      <c r="L11" s="41">
        <v>4609.73380952381</v>
      </c>
      <c r="M11" s="41">
        <v>4231.917</v>
      </c>
      <c r="N11" s="41">
        <f t="shared" si="0"/>
        <v>4251.600276964129</v>
      </c>
      <c r="O11" s="17">
        <v>2006</v>
      </c>
      <c r="P11" s="2"/>
      <c r="Q11" s="2"/>
    </row>
    <row r="12" spans="1:17" ht="27.75" customHeight="1">
      <c r="A12" s="16">
        <v>2007</v>
      </c>
      <c r="B12" s="41">
        <v>4405.04</v>
      </c>
      <c r="C12" s="41">
        <v>4428.5</v>
      </c>
      <c r="D12" s="41">
        <v>4464.62</v>
      </c>
      <c r="E12" s="41">
        <v>4504.69</v>
      </c>
      <c r="F12" s="41">
        <v>4490.8</v>
      </c>
      <c r="G12" s="41">
        <v>4460.88</v>
      </c>
      <c r="H12" s="41">
        <v>4512.84</v>
      </c>
      <c r="I12" s="41">
        <v>4516.4</v>
      </c>
      <c r="J12" s="41">
        <v>4553.82</v>
      </c>
      <c r="K12" s="41">
        <v>4603.67</v>
      </c>
      <c r="L12" s="41">
        <v>4545.63</v>
      </c>
      <c r="M12" s="41">
        <v>4653.37</v>
      </c>
      <c r="N12" s="41">
        <f t="shared" si="0"/>
        <v>4511.688333333333</v>
      </c>
      <c r="O12" s="17">
        <v>2007</v>
      </c>
      <c r="P12" s="2"/>
      <c r="Q12" s="2"/>
    </row>
    <row r="13" spans="1:18" ht="27.75" customHeight="1">
      <c r="A13" s="16">
        <v>2008</v>
      </c>
      <c r="B13" s="41">
        <v>4666.26</v>
      </c>
      <c r="C13" s="41">
        <v>4665.12</v>
      </c>
      <c r="D13" s="41">
        <v>4793.55</v>
      </c>
      <c r="E13" s="41">
        <v>4812.87</v>
      </c>
      <c r="F13" s="41">
        <v>4778.83</v>
      </c>
      <c r="G13" s="41">
        <v>4765.19</v>
      </c>
      <c r="H13" s="41">
        <v>4790.483478260869</v>
      </c>
      <c r="I13" s="41">
        <v>4664.16</v>
      </c>
      <c r="J13" s="41">
        <v>4587.32</v>
      </c>
      <c r="K13" s="41">
        <v>4483.91</v>
      </c>
      <c r="L13" s="41">
        <v>4457.59</v>
      </c>
      <c r="M13" s="41">
        <v>4606.32</v>
      </c>
      <c r="N13" s="41">
        <f t="shared" si="0"/>
        <v>4672.633623188404</v>
      </c>
      <c r="O13" s="17">
        <v>2008</v>
      </c>
      <c r="P13" s="2"/>
      <c r="Q13" s="2" t="s">
        <v>33</v>
      </c>
      <c r="R13" t="s">
        <v>33</v>
      </c>
    </row>
    <row r="14" spans="1:17" ht="27.75" customHeight="1">
      <c r="A14" s="16">
        <v>2009</v>
      </c>
      <c r="B14" s="41">
        <v>4629.39</v>
      </c>
      <c r="C14" s="41">
        <v>4547.7</v>
      </c>
      <c r="D14" s="41">
        <v>4601.59</v>
      </c>
      <c r="E14" s="41">
        <v>4456.9</v>
      </c>
      <c r="F14" s="41">
        <v>4858.18</v>
      </c>
      <c r="G14" s="41">
        <v>5023.91</v>
      </c>
      <c r="H14" s="41">
        <v>5132.72</v>
      </c>
      <c r="I14" s="41">
        <v>5452.16</v>
      </c>
      <c r="J14" s="41">
        <v>5667.14</v>
      </c>
      <c r="K14" s="41">
        <v>5880.2309090909075</v>
      </c>
      <c r="L14" s="41">
        <v>6103.492</v>
      </c>
      <c r="M14" s="41">
        <v>6149.89909090909</v>
      </c>
      <c r="N14" s="41">
        <f t="shared" si="0"/>
        <v>5208.609333333334</v>
      </c>
      <c r="O14" s="17">
        <v>2009</v>
      </c>
      <c r="P14" s="2"/>
      <c r="Q14" s="2"/>
    </row>
    <row r="15" spans="1:18" ht="27.75" customHeight="1">
      <c r="A15" s="16">
        <v>2010</v>
      </c>
      <c r="B15" s="41">
        <v>5836.978095238095</v>
      </c>
      <c r="C15" s="41">
        <v>5993.25</v>
      </c>
      <c r="D15" s="93">
        <v>5918.92</v>
      </c>
      <c r="E15" s="41">
        <v>5912.5931578947375</v>
      </c>
      <c r="F15" s="41">
        <v>5792.885714285714</v>
      </c>
      <c r="G15" s="41">
        <v>5746.373636363635</v>
      </c>
      <c r="H15" s="41">
        <v>5632.446956521738</v>
      </c>
      <c r="I15" s="41">
        <v>6272.924761904763</v>
      </c>
      <c r="J15" s="41">
        <v>6138.472857142859</v>
      </c>
      <c r="K15" s="41">
        <v>6425.347142857142</v>
      </c>
      <c r="L15" s="41">
        <v>6515.891904761906</v>
      </c>
      <c r="M15" s="41">
        <v>6419.937727272728</v>
      </c>
      <c r="N15" s="41">
        <f aca="true" t="shared" si="1" ref="N15:N21">SUM(B15:M15)/12</f>
        <v>6050.501829520276</v>
      </c>
      <c r="O15" s="17">
        <v>2010</v>
      </c>
      <c r="P15" s="2"/>
      <c r="Q15" s="2"/>
      <c r="R15" s="9" t="s">
        <v>33</v>
      </c>
    </row>
    <row r="16" spans="1:17" ht="27.75" customHeight="1">
      <c r="A16" s="16">
        <v>2011</v>
      </c>
      <c r="B16" s="41">
        <v>6540.3324999999995</v>
      </c>
      <c r="C16" s="41">
        <v>6649.846111111111</v>
      </c>
      <c r="D16" s="157">
        <v>6802.4843478260855</v>
      </c>
      <c r="E16" s="41">
        <v>6921.772941176472</v>
      </c>
      <c r="F16" s="41">
        <v>6939.782272727271</v>
      </c>
      <c r="G16" s="41">
        <v>6949.720909090907</v>
      </c>
      <c r="H16" s="41">
        <v>6973.206666666667</v>
      </c>
      <c r="I16" s="41">
        <v>7037.99</v>
      </c>
      <c r="J16" s="41">
        <v>6944.60590909091</v>
      </c>
      <c r="K16" s="41">
        <v>6933.4</v>
      </c>
      <c r="L16" s="41">
        <v>6601.17</v>
      </c>
      <c r="M16" s="41">
        <v>6769.74</v>
      </c>
      <c r="N16" s="41">
        <f t="shared" si="1"/>
        <v>6838.670971474119</v>
      </c>
      <c r="O16" s="17">
        <v>2011</v>
      </c>
      <c r="P16" s="2"/>
      <c r="Q16" s="2"/>
    </row>
    <row r="17" spans="1:17" ht="27.75" customHeight="1">
      <c r="A17" s="16">
        <v>2012</v>
      </c>
      <c r="B17" s="41">
        <v>6705.740000000001</v>
      </c>
      <c r="C17" s="41">
        <v>6748.7159999999985</v>
      </c>
      <c r="D17" s="41">
        <v>6708.45409090909</v>
      </c>
      <c r="E17" s="41">
        <v>6712.649444444444</v>
      </c>
      <c r="F17" s="41">
        <v>6655.39739130435</v>
      </c>
      <c r="G17" s="41">
        <v>6576.259523809522</v>
      </c>
      <c r="H17" s="41">
        <v>6533.5995454545455</v>
      </c>
      <c r="I17" s="41">
        <v>6560.500909090909</v>
      </c>
      <c r="J17" s="41">
        <v>6664.5915</v>
      </c>
      <c r="K17" s="41">
        <v>6680.31</v>
      </c>
      <c r="L17" s="41">
        <v>6630.511363636365</v>
      </c>
      <c r="M17" s="41">
        <v>6662.672105263159</v>
      </c>
      <c r="N17" s="41">
        <f t="shared" si="1"/>
        <v>6653.2834894927</v>
      </c>
      <c r="O17" s="17">
        <v>2012</v>
      </c>
      <c r="P17" s="2"/>
      <c r="Q17" s="2"/>
    </row>
    <row r="18" spans="1:17" ht="27.75" customHeight="1">
      <c r="A18" s="16">
        <v>2013</v>
      </c>
      <c r="B18" s="41">
        <v>6642.5371428571425</v>
      </c>
      <c r="C18" s="41">
        <v>6611.190555555556</v>
      </c>
      <c r="D18" s="41">
        <v>6655.067894736844</v>
      </c>
      <c r="E18" s="41">
        <v>6497.459499999999</v>
      </c>
      <c r="F18" s="41">
        <v>6485.980434782608</v>
      </c>
      <c r="G18" s="41">
        <v>6555.012499999999</v>
      </c>
      <c r="H18" s="41">
        <f>'[1]JUL 12'!$B$27</f>
        <v>6505.579999999997</v>
      </c>
      <c r="I18" s="41">
        <v>6575.39</v>
      </c>
      <c r="J18" s="41">
        <v>6596.6</v>
      </c>
      <c r="K18" s="41">
        <v>6684.31</v>
      </c>
      <c r="L18" s="41">
        <v>6358.42</v>
      </c>
      <c r="M18" s="41">
        <v>7056.83</v>
      </c>
      <c r="N18" s="41">
        <f t="shared" si="1"/>
        <v>6602.031502327678</v>
      </c>
      <c r="O18" s="17">
        <v>2013</v>
      </c>
      <c r="P18" s="2"/>
      <c r="Q18" s="2"/>
    </row>
    <row r="19" spans="1:15" ht="24.75" customHeight="1">
      <c r="A19" s="16">
        <v>2014</v>
      </c>
      <c r="B19" s="41">
        <v>6664.420476190476</v>
      </c>
      <c r="C19" s="41">
        <v>6693.575789473684</v>
      </c>
      <c r="D19" s="41">
        <v>6741.0166666666655</v>
      </c>
      <c r="E19" s="41">
        <v>6746.666842105264</v>
      </c>
      <c r="F19" s="41">
        <v>6750.481818181818</v>
      </c>
      <c r="G19" s="41">
        <v>6745.457142857142</v>
      </c>
      <c r="H19" s="41">
        <v>6852.336818181817</v>
      </c>
      <c r="I19" s="41">
        <v>6907.3240000000005</v>
      </c>
      <c r="J19" s="41">
        <v>6970.004285714287</v>
      </c>
      <c r="K19" s="41">
        <v>7051.76</v>
      </c>
      <c r="L19" s="41">
        <v>7114.315499999999</v>
      </c>
      <c r="M19" s="41">
        <v>7553.296666666666</v>
      </c>
      <c r="N19" s="41">
        <f t="shared" si="1"/>
        <v>6899.2213338364845</v>
      </c>
      <c r="O19" s="17">
        <v>2014</v>
      </c>
    </row>
    <row r="20" spans="1:15" ht="24.75" customHeight="1">
      <c r="A20" s="16">
        <v>2015</v>
      </c>
      <c r="B20" s="41">
        <v>7015.621499999999</v>
      </c>
      <c r="C20" s="41">
        <v>6930.735263157893</v>
      </c>
      <c r="D20" s="41">
        <v>6440.451904761904</v>
      </c>
      <c r="E20" s="41">
        <v>6356.5926315789475</v>
      </c>
      <c r="F20" s="41">
        <v>6809.834285714285</v>
      </c>
      <c r="G20" s="41">
        <v>6820.0881818181815</v>
      </c>
      <c r="H20" s="41">
        <v>6843.670454545453</v>
      </c>
      <c r="I20" s="41">
        <v>6906.435714285715</v>
      </c>
      <c r="J20" s="41">
        <v>6969.705238095239</v>
      </c>
      <c r="K20" s="41">
        <v>7047.891363636363</v>
      </c>
      <c r="L20" s="41">
        <v>7116.198571428569</v>
      </c>
      <c r="M20" s="41">
        <v>7206.673</v>
      </c>
      <c r="N20" s="41">
        <v>6871.991509085212</v>
      </c>
      <c r="O20" s="17">
        <v>2015</v>
      </c>
    </row>
    <row r="21" spans="1:15" ht="24.75" customHeight="1">
      <c r="A21" s="16">
        <v>2016</v>
      </c>
      <c r="B21" s="41">
        <v>7845.25</v>
      </c>
      <c r="C21" s="41">
        <v>8054.93</v>
      </c>
      <c r="D21" s="41" t="s">
        <v>46</v>
      </c>
      <c r="E21" s="41">
        <v>8474.97</v>
      </c>
      <c r="F21" s="41">
        <v>8600.16</v>
      </c>
      <c r="G21" s="41">
        <v>8593.07</v>
      </c>
      <c r="H21" s="41">
        <v>8491.95</v>
      </c>
      <c r="I21" s="41">
        <v>8701.03</v>
      </c>
      <c r="J21" s="41">
        <v>8984.59</v>
      </c>
      <c r="K21" s="41">
        <v>9407.18</v>
      </c>
      <c r="L21" s="41">
        <v>9765.01</v>
      </c>
      <c r="M21" s="41">
        <v>9757.75</v>
      </c>
      <c r="N21" s="41">
        <f t="shared" si="1"/>
        <v>8056.324166666666</v>
      </c>
      <c r="O21" s="17">
        <v>2016</v>
      </c>
    </row>
    <row r="22" spans="1:15" ht="24.75" customHeight="1">
      <c r="A22" s="16">
        <v>2017</v>
      </c>
      <c r="B22" s="41">
        <v>9819.48</v>
      </c>
      <c r="C22" s="41">
        <v>9832.27</v>
      </c>
      <c r="D22" s="41">
        <v>9825.33</v>
      </c>
      <c r="E22" s="41">
        <v>9884.271176470587</v>
      </c>
      <c r="F22" s="41">
        <f>'[5]May 17'!$B$26</f>
        <v>10034.047272727274</v>
      </c>
      <c r="G22" s="41">
        <v>10143.63</v>
      </c>
      <c r="H22" s="41">
        <f>'[5]JUL 17'!$B$25</f>
        <v>10292.94238095238</v>
      </c>
      <c r="I22" s="41">
        <f>'[5]Aug 17'!$B$27</f>
        <v>10512.301304347828</v>
      </c>
      <c r="J22" s="41">
        <f>'[5]SEPT17'!$B$25</f>
        <v>10657.573500000002</v>
      </c>
      <c r="K22" s="41">
        <f>'[5]Oct 17'!$B$26</f>
        <v>10621.807272727272</v>
      </c>
      <c r="L22" s="41">
        <v>10613.63</v>
      </c>
      <c r="M22" s="41">
        <v>10623.83</v>
      </c>
      <c r="N22" s="41">
        <f>SUM(B22:M22)/12</f>
        <v>10238.426075602112</v>
      </c>
      <c r="O22" s="17">
        <v>2017</v>
      </c>
    </row>
    <row r="23" spans="1:15" ht="24.75" customHeight="1" thickBot="1">
      <c r="A23" s="19">
        <v>2018</v>
      </c>
      <c r="B23" s="42">
        <v>10832.636363636362</v>
      </c>
      <c r="C23" s="42">
        <v>10998.446842105264</v>
      </c>
      <c r="D23" s="42">
        <v>11054.528947368422</v>
      </c>
      <c r="E23" s="42">
        <v>11091.306315789472</v>
      </c>
      <c r="F23" s="42">
        <v>10926.021681818182</v>
      </c>
      <c r="G23" s="42">
        <v>10881.968</v>
      </c>
      <c r="H23" s="42">
        <v>11060.676818181819</v>
      </c>
      <c r="I23" s="42">
        <v>10964.961739130435</v>
      </c>
      <c r="J23" s="42">
        <v>11554.4315</v>
      </c>
      <c r="K23" s="42">
        <v>11536.566086956525</v>
      </c>
      <c r="L23" s="42">
        <v>11620.032857142858</v>
      </c>
      <c r="M23" s="42"/>
      <c r="N23" s="42">
        <f>SUM(B23:M23)/12</f>
        <v>10210.131429344112</v>
      </c>
      <c r="O23" s="15">
        <v>2018</v>
      </c>
    </row>
    <row r="24" spans="1:15" ht="12.75">
      <c r="A24" s="2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ht="12.75">
      <c r="F26" t="s">
        <v>33</v>
      </c>
    </row>
    <row r="27" ht="12.75">
      <c r="H27" t="s">
        <v>33</v>
      </c>
    </row>
    <row r="29" spans="4:7" ht="12.75">
      <c r="D29" t="s">
        <v>33</v>
      </c>
      <c r="G29" t="s">
        <v>33</v>
      </c>
    </row>
    <row r="30" spans="4:7" ht="12.75">
      <c r="D30" t="s">
        <v>33</v>
      </c>
      <c r="G30" t="s">
        <v>33</v>
      </c>
    </row>
    <row r="32" ht="12.75">
      <c r="N32" t="s">
        <v>33</v>
      </c>
    </row>
    <row r="35" ht="12.75">
      <c r="J35" t="s">
        <v>33</v>
      </c>
    </row>
    <row r="36" ht="12.75">
      <c r="K36" t="s">
        <v>33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&amp;L&amp;D   &amp;T&amp;C&amp;F  Le/ EURO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"/>
  <sheetViews>
    <sheetView zoomScale="75" zoomScaleNormal="75" zoomScalePageLayoutView="0" workbookViewId="0" topLeftCell="A1">
      <pane ySplit="3" topLeftCell="A107" activePane="bottomLeft" state="frozen"/>
      <selection pane="topLeft" activeCell="A3" sqref="A3"/>
      <selection pane="bottomLeft" activeCell="N126" sqref="N126"/>
    </sheetView>
  </sheetViews>
  <sheetFormatPr defaultColWidth="9.140625" defaultRowHeight="12.75"/>
  <cols>
    <col min="3" max="11" width="11.7109375" style="0" customWidth="1"/>
    <col min="12" max="12" width="12.8515625" style="0" customWidth="1"/>
    <col min="13" max="15" width="11.7109375" style="0" customWidth="1"/>
    <col min="16" max="16" width="8.7109375" style="150" customWidth="1"/>
  </cols>
  <sheetData>
    <row r="1" spans="1:15" ht="24" customHeight="1">
      <c r="A1" s="227" t="s">
        <v>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9.25" customHeight="1" thickBot="1">
      <c r="A2" s="228" t="s">
        <v>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30.75" thickBot="1">
      <c r="A3" s="43" t="s">
        <v>1</v>
      </c>
      <c r="B3" s="44"/>
      <c r="C3" s="45" t="s">
        <v>5</v>
      </c>
      <c r="D3" s="45" t="s">
        <v>6</v>
      </c>
      <c r="E3" s="45" t="s">
        <v>7</v>
      </c>
      <c r="F3" s="45" t="s">
        <v>8</v>
      </c>
      <c r="G3" s="45" t="s">
        <v>2</v>
      </c>
      <c r="H3" s="45" t="s">
        <v>9</v>
      </c>
      <c r="I3" s="45" t="s">
        <v>3</v>
      </c>
      <c r="J3" s="45" t="s">
        <v>10</v>
      </c>
      <c r="K3" s="45" t="s">
        <v>11</v>
      </c>
      <c r="L3" s="45" t="s">
        <v>12</v>
      </c>
      <c r="M3" s="45" t="s">
        <v>13</v>
      </c>
      <c r="N3" s="45" t="s">
        <v>14</v>
      </c>
      <c r="O3" s="46" t="s">
        <v>4</v>
      </c>
    </row>
    <row r="4" spans="1:15" ht="15.75" thickBot="1">
      <c r="A4" s="24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7">
        <v>15</v>
      </c>
    </row>
    <row r="5" spans="1:16" s="2" customFormat="1" ht="15" customHeight="1">
      <c r="A5" s="94"/>
      <c r="B5" s="9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96"/>
      <c r="P5" s="32"/>
    </row>
    <row r="6" spans="1:16" s="2" customFormat="1" ht="18" customHeight="1" hidden="1">
      <c r="A6" s="36">
        <v>1990</v>
      </c>
      <c r="B6" s="34" t="s">
        <v>18</v>
      </c>
      <c r="C6" s="148"/>
      <c r="D6" s="3"/>
      <c r="O6" s="147"/>
      <c r="P6" s="32">
        <v>1990</v>
      </c>
    </row>
    <row r="7" spans="1:16" s="2" customFormat="1" ht="18" customHeight="1" hidden="1">
      <c r="A7" s="36"/>
      <c r="B7" s="34" t="s">
        <v>19</v>
      </c>
      <c r="C7" s="148"/>
      <c r="D7" s="3"/>
      <c r="O7" s="147"/>
      <c r="P7" s="32"/>
    </row>
    <row r="8" spans="1:16" s="2" customFormat="1" ht="18" customHeight="1" hidden="1">
      <c r="A8" s="36"/>
      <c r="B8" s="34" t="s">
        <v>20</v>
      </c>
      <c r="C8" s="148"/>
      <c r="D8" s="3"/>
      <c r="O8" s="147"/>
      <c r="P8" s="32"/>
    </row>
    <row r="9" spans="1:16" s="2" customFormat="1" ht="18" customHeight="1" hidden="1">
      <c r="A9" s="36"/>
      <c r="B9" s="34"/>
      <c r="O9" s="147"/>
      <c r="P9" s="32"/>
    </row>
    <row r="10" spans="1:16" s="2" customFormat="1" ht="18" customHeight="1" hidden="1">
      <c r="A10" s="36">
        <v>1991</v>
      </c>
      <c r="B10" s="34" t="s">
        <v>18</v>
      </c>
      <c r="C10" s="33">
        <v>390.87</v>
      </c>
      <c r="D10" s="33">
        <v>390.17</v>
      </c>
      <c r="E10" s="33">
        <v>382.73</v>
      </c>
      <c r="F10" s="33">
        <v>420.31</v>
      </c>
      <c r="G10" s="33">
        <v>424.14</v>
      </c>
      <c r="H10" s="33">
        <v>401.91</v>
      </c>
      <c r="I10" s="33">
        <v>506.69</v>
      </c>
      <c r="J10" s="33">
        <v>546.05</v>
      </c>
      <c r="K10" s="33">
        <v>625.59</v>
      </c>
      <c r="L10" s="33">
        <v>715.84</v>
      </c>
      <c r="M10" s="33">
        <v>733.48</v>
      </c>
      <c r="N10" s="33">
        <v>801.13</v>
      </c>
      <c r="O10" s="39">
        <f>SUM(C10:N10)/12</f>
        <v>528.2425000000001</v>
      </c>
      <c r="P10" s="32">
        <v>1991</v>
      </c>
    </row>
    <row r="11" spans="1:16" s="2" customFormat="1" ht="18" customHeight="1" hidden="1">
      <c r="A11" s="36"/>
      <c r="B11" s="34" t="s">
        <v>19</v>
      </c>
      <c r="C11" s="33">
        <v>391.6</v>
      </c>
      <c r="D11" s="33">
        <v>397.31</v>
      </c>
      <c r="E11" s="33">
        <v>389.12</v>
      </c>
      <c r="F11" s="33">
        <v>426.39</v>
      </c>
      <c r="G11" s="33">
        <v>447.81</v>
      </c>
      <c r="H11" s="33">
        <v>411.92</v>
      </c>
      <c r="I11" s="33">
        <v>526.3</v>
      </c>
      <c r="J11" s="33">
        <v>564.47</v>
      </c>
      <c r="K11" s="33">
        <v>634.6</v>
      </c>
      <c r="L11" s="33">
        <v>730.82</v>
      </c>
      <c r="M11" s="33">
        <v>748.5</v>
      </c>
      <c r="N11" s="33">
        <v>814.12</v>
      </c>
      <c r="O11" s="39">
        <f>SUM(C11:N11)/12</f>
        <v>540.2466666666667</v>
      </c>
      <c r="P11" s="32"/>
    </row>
    <row r="12" spans="1:16" s="2" customFormat="1" ht="18" customHeight="1" hidden="1">
      <c r="A12" s="36"/>
      <c r="B12" s="34" t="s">
        <v>20</v>
      </c>
      <c r="C12" s="33">
        <f aca="true" t="shared" si="0" ref="C12:N12">SUM(C10:C11)/2</f>
        <v>391.235</v>
      </c>
      <c r="D12" s="33">
        <f t="shared" si="0"/>
        <v>393.74</v>
      </c>
      <c r="E12" s="33">
        <f t="shared" si="0"/>
        <v>385.925</v>
      </c>
      <c r="F12" s="33">
        <f t="shared" si="0"/>
        <v>423.35</v>
      </c>
      <c r="G12" s="33">
        <f t="shared" si="0"/>
        <v>435.975</v>
      </c>
      <c r="H12" s="33">
        <f t="shared" si="0"/>
        <v>406.915</v>
      </c>
      <c r="I12" s="33">
        <f t="shared" si="0"/>
        <v>516.495</v>
      </c>
      <c r="J12" s="33">
        <f t="shared" si="0"/>
        <v>555.26</v>
      </c>
      <c r="K12" s="33">
        <f t="shared" si="0"/>
        <v>630.095</v>
      </c>
      <c r="L12" s="33">
        <f t="shared" si="0"/>
        <v>723.33</v>
      </c>
      <c r="M12" s="33">
        <f t="shared" si="0"/>
        <v>740.99</v>
      </c>
      <c r="N12" s="33">
        <f t="shared" si="0"/>
        <v>807.625</v>
      </c>
      <c r="O12" s="39">
        <f>SUM(C12:N12)/12</f>
        <v>534.2445833333333</v>
      </c>
      <c r="P12" s="32"/>
    </row>
    <row r="13" spans="1:16" s="2" customFormat="1" ht="18" customHeight="1" hidden="1">
      <c r="A13" s="36"/>
      <c r="B13" s="34"/>
      <c r="O13" s="147"/>
      <c r="P13" s="32"/>
    </row>
    <row r="14" spans="1:16" s="2" customFormat="1" ht="18" customHeight="1" hidden="1">
      <c r="A14" s="36">
        <v>1992</v>
      </c>
      <c r="B14" s="34" t="s">
        <v>18</v>
      </c>
      <c r="C14" s="33">
        <v>798.17</v>
      </c>
      <c r="D14" s="33">
        <v>818.13</v>
      </c>
      <c r="E14" s="33">
        <v>833.67</v>
      </c>
      <c r="F14" s="33">
        <v>867.61</v>
      </c>
      <c r="G14" s="33">
        <v>899.99</v>
      </c>
      <c r="H14" s="33">
        <v>960.32</v>
      </c>
      <c r="I14" s="33">
        <v>973.16</v>
      </c>
      <c r="J14" s="33">
        <v>1016.52</v>
      </c>
      <c r="K14" s="33">
        <v>913.06</v>
      </c>
      <c r="L14" s="33">
        <v>812.35</v>
      </c>
      <c r="M14" s="33">
        <v>786.5</v>
      </c>
      <c r="N14" s="33">
        <v>807.79</v>
      </c>
      <c r="O14" s="39">
        <f>SUM(C14:N14)/12</f>
        <v>873.9391666666667</v>
      </c>
      <c r="P14" s="32">
        <v>1992</v>
      </c>
    </row>
    <row r="15" spans="1:16" s="2" customFormat="1" ht="18" customHeight="1" hidden="1">
      <c r="A15" s="36"/>
      <c r="B15" s="34" t="s">
        <v>19</v>
      </c>
      <c r="C15" s="33">
        <v>816.22</v>
      </c>
      <c r="D15" s="33">
        <v>829.17</v>
      </c>
      <c r="E15" s="33">
        <v>840.43</v>
      </c>
      <c r="F15" s="33">
        <v>882.26</v>
      </c>
      <c r="G15" s="33">
        <v>913.44</v>
      </c>
      <c r="H15" s="33">
        <v>980.3</v>
      </c>
      <c r="I15" s="33">
        <v>989.66</v>
      </c>
      <c r="J15" s="33">
        <v>1033.75</v>
      </c>
      <c r="K15" s="33">
        <v>928.75</v>
      </c>
      <c r="L15" s="33">
        <v>827.96</v>
      </c>
      <c r="M15" s="33">
        <v>797.48</v>
      </c>
      <c r="N15" s="33">
        <v>825.22</v>
      </c>
      <c r="O15" s="39">
        <f>SUM(C15:N15)/12</f>
        <v>888.7199999999998</v>
      </c>
      <c r="P15" s="32"/>
    </row>
    <row r="16" spans="1:16" s="2" customFormat="1" ht="18" customHeight="1" hidden="1" thickBot="1">
      <c r="A16" s="36"/>
      <c r="B16" s="34" t="s">
        <v>20</v>
      </c>
      <c r="C16" s="33">
        <f aca="true" t="shared" si="1" ref="C16:N16">SUM(C14:C15)/2</f>
        <v>807.1949999999999</v>
      </c>
      <c r="D16" s="33">
        <f t="shared" si="1"/>
        <v>823.65</v>
      </c>
      <c r="E16" s="33">
        <f t="shared" si="1"/>
        <v>837.05</v>
      </c>
      <c r="F16" s="33">
        <f t="shared" si="1"/>
        <v>874.935</v>
      </c>
      <c r="G16" s="33">
        <f t="shared" si="1"/>
        <v>906.715</v>
      </c>
      <c r="H16" s="33">
        <f t="shared" si="1"/>
        <v>970.31</v>
      </c>
      <c r="I16" s="33">
        <f t="shared" si="1"/>
        <v>981.41</v>
      </c>
      <c r="J16" s="33">
        <f t="shared" si="1"/>
        <v>1025.135</v>
      </c>
      <c r="K16" s="33">
        <f t="shared" si="1"/>
        <v>920.905</v>
      </c>
      <c r="L16" s="33">
        <f t="shared" si="1"/>
        <v>820.155</v>
      </c>
      <c r="M16" s="33">
        <f t="shared" si="1"/>
        <v>791.99</v>
      </c>
      <c r="N16" s="33">
        <f t="shared" si="1"/>
        <v>816.505</v>
      </c>
      <c r="O16" s="39">
        <f>SUM(C16:N16)/12</f>
        <v>881.3295833333332</v>
      </c>
      <c r="P16" s="32"/>
    </row>
    <row r="17" spans="1:16" s="2" customFormat="1" ht="18" customHeight="1" hidden="1">
      <c r="A17" s="36"/>
      <c r="B17" s="34"/>
      <c r="O17" s="147"/>
      <c r="P17" s="32"/>
    </row>
    <row r="18" spans="1:16" s="2" customFormat="1" ht="18" customHeight="1" hidden="1">
      <c r="A18" s="36">
        <v>1993</v>
      </c>
      <c r="B18" s="34" t="s">
        <v>18</v>
      </c>
      <c r="C18" s="33">
        <v>840.77</v>
      </c>
      <c r="D18" s="33">
        <v>808.45</v>
      </c>
      <c r="E18" s="33">
        <v>831.61</v>
      </c>
      <c r="F18" s="33">
        <v>875.79</v>
      </c>
      <c r="G18" s="33">
        <v>874.49</v>
      </c>
      <c r="H18" s="33">
        <v>848.18</v>
      </c>
      <c r="I18" s="33">
        <v>837.89</v>
      </c>
      <c r="J18" s="33">
        <v>846.92</v>
      </c>
      <c r="K18" s="33">
        <v>854.5</v>
      </c>
      <c r="L18" s="3">
        <v>838.51</v>
      </c>
      <c r="M18" s="3">
        <v>854.51</v>
      </c>
      <c r="N18" s="3">
        <v>843.85</v>
      </c>
      <c r="O18" s="39">
        <f>SUM(C18:N18)/12</f>
        <v>846.2891666666668</v>
      </c>
      <c r="P18" s="32">
        <v>1993</v>
      </c>
    </row>
    <row r="19" spans="1:16" s="2" customFormat="1" ht="18" customHeight="1" hidden="1">
      <c r="A19" s="36"/>
      <c r="B19" s="34" t="s">
        <v>19</v>
      </c>
      <c r="C19" s="33">
        <v>857.79</v>
      </c>
      <c r="D19" s="33">
        <v>827.22</v>
      </c>
      <c r="E19" s="33">
        <v>847.41</v>
      </c>
      <c r="F19" s="33">
        <v>898.79</v>
      </c>
      <c r="G19" s="33">
        <v>895.12</v>
      </c>
      <c r="H19" s="33">
        <v>857.96</v>
      </c>
      <c r="I19" s="33">
        <v>857.21</v>
      </c>
      <c r="J19" s="33">
        <v>866.28</v>
      </c>
      <c r="K19" s="33">
        <v>872.17</v>
      </c>
      <c r="L19" s="3">
        <v>855.87</v>
      </c>
      <c r="M19" s="3">
        <v>872.19</v>
      </c>
      <c r="N19" s="3">
        <v>861.32</v>
      </c>
      <c r="O19" s="39">
        <f>SUM(C19:N19)/12</f>
        <v>864.1108333333333</v>
      </c>
      <c r="P19" s="32"/>
    </row>
    <row r="20" spans="1:16" s="2" customFormat="1" ht="18" customHeight="1" hidden="1">
      <c r="A20" s="36"/>
      <c r="B20" s="34" t="s">
        <v>20</v>
      </c>
      <c r="C20" s="33">
        <f aca="true" t="shared" si="2" ref="C20:N20">SUM(C18:C19)/2</f>
        <v>849.28</v>
      </c>
      <c r="D20" s="33">
        <f t="shared" si="2"/>
        <v>817.835</v>
      </c>
      <c r="E20" s="33">
        <f t="shared" si="2"/>
        <v>839.51</v>
      </c>
      <c r="F20" s="33">
        <f t="shared" si="2"/>
        <v>887.29</v>
      </c>
      <c r="G20" s="33">
        <f t="shared" si="2"/>
        <v>884.8050000000001</v>
      </c>
      <c r="H20" s="33">
        <f t="shared" si="2"/>
        <v>853.0699999999999</v>
      </c>
      <c r="I20" s="33">
        <f t="shared" si="2"/>
        <v>847.55</v>
      </c>
      <c r="J20" s="33">
        <f t="shared" si="2"/>
        <v>856.5999999999999</v>
      </c>
      <c r="K20" s="33">
        <f t="shared" si="2"/>
        <v>863.335</v>
      </c>
      <c r="L20" s="33">
        <f t="shared" si="2"/>
        <v>847.19</v>
      </c>
      <c r="M20" s="33">
        <f t="shared" si="2"/>
        <v>863.35</v>
      </c>
      <c r="N20" s="33">
        <f t="shared" si="2"/>
        <v>852.585</v>
      </c>
      <c r="O20" s="39">
        <f>SUM(C20:N20)/12</f>
        <v>855.2000000000002</v>
      </c>
      <c r="P20" s="32"/>
    </row>
    <row r="21" spans="1:16" s="2" customFormat="1" ht="18" customHeight="1" hidden="1">
      <c r="A21" s="36"/>
      <c r="B21" s="34"/>
      <c r="O21" s="147"/>
      <c r="P21" s="32"/>
    </row>
    <row r="22" spans="1:16" s="2" customFormat="1" ht="18" customHeight="1" hidden="1">
      <c r="A22" s="36">
        <v>1994</v>
      </c>
      <c r="B22" s="34" t="s">
        <v>18</v>
      </c>
      <c r="C22" s="33">
        <v>861.05</v>
      </c>
      <c r="D22" s="33">
        <v>854.44</v>
      </c>
      <c r="E22" s="33">
        <v>854.41</v>
      </c>
      <c r="F22" s="135">
        <v>858.6</v>
      </c>
      <c r="G22" s="135">
        <v>866.05</v>
      </c>
      <c r="H22" s="135">
        <v>893.46</v>
      </c>
      <c r="I22" s="135">
        <v>877.78</v>
      </c>
      <c r="J22" s="135">
        <v>893.71</v>
      </c>
      <c r="K22" s="135">
        <v>934.06</v>
      </c>
      <c r="L22" s="135">
        <v>965.14</v>
      </c>
      <c r="M22" s="135">
        <v>936.19</v>
      </c>
      <c r="N22" s="135">
        <v>946.43</v>
      </c>
      <c r="O22" s="39">
        <f>SUM(C22:N22)/12</f>
        <v>895.11</v>
      </c>
      <c r="P22" s="32">
        <v>1994</v>
      </c>
    </row>
    <row r="23" spans="1:16" s="2" customFormat="1" ht="18" customHeight="1" hidden="1">
      <c r="A23" s="36"/>
      <c r="B23" s="34" t="s">
        <v>19</v>
      </c>
      <c r="C23" s="33">
        <v>878.85</v>
      </c>
      <c r="D23" s="33">
        <v>872.11</v>
      </c>
      <c r="E23" s="33">
        <v>872.08</v>
      </c>
      <c r="F23" s="135">
        <v>876.35</v>
      </c>
      <c r="G23" s="135">
        <v>883.96</v>
      </c>
      <c r="H23" s="135">
        <v>911.91</v>
      </c>
      <c r="I23" s="135">
        <v>895.91</v>
      </c>
      <c r="J23" s="135">
        <v>912.18</v>
      </c>
      <c r="K23" s="135">
        <v>953.34</v>
      </c>
      <c r="L23" s="135">
        <v>985.04</v>
      </c>
      <c r="M23" s="135">
        <v>955.52</v>
      </c>
      <c r="N23" s="135">
        <v>965.98</v>
      </c>
      <c r="O23" s="39">
        <f>SUM(C23:N23)/12</f>
        <v>913.6025</v>
      </c>
      <c r="P23" s="32"/>
    </row>
    <row r="24" spans="1:16" s="2" customFormat="1" ht="18" customHeight="1" hidden="1">
      <c r="A24" s="36"/>
      <c r="B24" s="34" t="s">
        <v>20</v>
      </c>
      <c r="C24" s="33">
        <f>SUM(C22:C23)/2</f>
        <v>869.95</v>
      </c>
      <c r="D24" s="33">
        <f aca="true" t="shared" si="3" ref="D24:N24">SUM(D22:D23)/2</f>
        <v>863.2750000000001</v>
      </c>
      <c r="E24" s="33">
        <f t="shared" si="3"/>
        <v>863.245</v>
      </c>
      <c r="F24" s="33">
        <f t="shared" si="3"/>
        <v>867.475</v>
      </c>
      <c r="G24" s="33">
        <f t="shared" si="3"/>
        <v>875.005</v>
      </c>
      <c r="H24" s="33">
        <f t="shared" si="3"/>
        <v>902.685</v>
      </c>
      <c r="I24" s="33">
        <f t="shared" si="3"/>
        <v>886.845</v>
      </c>
      <c r="J24" s="33">
        <f t="shared" si="3"/>
        <v>902.9449999999999</v>
      </c>
      <c r="K24" s="33">
        <f t="shared" si="3"/>
        <v>943.7</v>
      </c>
      <c r="L24" s="33">
        <f t="shared" si="3"/>
        <v>975.0899999999999</v>
      </c>
      <c r="M24" s="33">
        <f t="shared" si="3"/>
        <v>945.855</v>
      </c>
      <c r="N24" s="33">
        <f t="shared" si="3"/>
        <v>956.2049999999999</v>
      </c>
      <c r="O24" s="39">
        <f>SUM(C24:N24)/12</f>
        <v>904.3562499999999</v>
      </c>
      <c r="P24" s="32"/>
    </row>
    <row r="25" spans="1:16" s="2" customFormat="1" ht="18" customHeight="1" hidden="1">
      <c r="A25" s="36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47"/>
      <c r="P25" s="32"/>
    </row>
    <row r="26" spans="1:16" s="2" customFormat="1" ht="18" customHeight="1" hidden="1">
      <c r="A26" s="36">
        <v>1995</v>
      </c>
      <c r="B26" s="34" t="s">
        <v>18</v>
      </c>
      <c r="C26" s="33">
        <v>992.91</v>
      </c>
      <c r="D26" s="33">
        <v>1008.72</v>
      </c>
      <c r="E26" s="33">
        <v>1011.27</v>
      </c>
      <c r="F26" s="33">
        <v>1019.11</v>
      </c>
      <c r="G26" s="33">
        <v>1029</v>
      </c>
      <c r="H26" s="33">
        <v>1174.89</v>
      </c>
      <c r="I26" s="33">
        <v>1242</v>
      </c>
      <c r="J26" s="135">
        <v>1235.99</v>
      </c>
      <c r="K26" s="135">
        <v>1381.81</v>
      </c>
      <c r="L26" s="135">
        <v>1465.43</v>
      </c>
      <c r="M26" s="135">
        <v>1447.67</v>
      </c>
      <c r="N26" s="135">
        <v>1449.43</v>
      </c>
      <c r="O26" s="39">
        <f>SUM(C26:N26)/12</f>
        <v>1204.8525000000002</v>
      </c>
      <c r="P26" s="32">
        <v>1995</v>
      </c>
    </row>
    <row r="27" spans="1:16" s="2" customFormat="1" ht="18" customHeight="1" hidden="1">
      <c r="A27" s="36"/>
      <c r="B27" s="34" t="s">
        <v>19</v>
      </c>
      <c r="C27" s="33">
        <v>1013.4</v>
      </c>
      <c r="D27" s="33">
        <v>1029.55</v>
      </c>
      <c r="E27" s="33">
        <v>1032.46</v>
      </c>
      <c r="F27" s="33">
        <v>1040.47</v>
      </c>
      <c r="G27" s="33">
        <v>1050.24</v>
      </c>
      <c r="H27" s="33">
        <v>1199.52</v>
      </c>
      <c r="I27" s="33">
        <v>1268.03</v>
      </c>
      <c r="J27" s="135">
        <v>1261.52</v>
      </c>
      <c r="K27" s="135">
        <v>1410.34</v>
      </c>
      <c r="L27" s="135">
        <v>1495.7</v>
      </c>
      <c r="M27" s="135">
        <v>1478.08</v>
      </c>
      <c r="N27" s="135">
        <v>1479.86</v>
      </c>
      <c r="O27" s="39">
        <f>SUM(C27:N27)/12</f>
        <v>1229.9308333333333</v>
      </c>
      <c r="P27" s="32"/>
    </row>
    <row r="28" spans="1:16" s="2" customFormat="1" ht="18" customHeight="1" hidden="1">
      <c r="A28" s="36"/>
      <c r="B28" s="34" t="s">
        <v>20</v>
      </c>
      <c r="C28" s="33">
        <f aca="true" t="shared" si="4" ref="C28:N28">SUM(C26:C27)/2</f>
        <v>1003.155</v>
      </c>
      <c r="D28" s="33">
        <f t="shared" si="4"/>
        <v>1019.135</v>
      </c>
      <c r="E28" s="33">
        <f t="shared" si="4"/>
        <v>1021.865</v>
      </c>
      <c r="F28" s="33">
        <f t="shared" si="4"/>
        <v>1029.79</v>
      </c>
      <c r="G28" s="33">
        <f t="shared" si="4"/>
        <v>1039.62</v>
      </c>
      <c r="H28" s="33">
        <f t="shared" si="4"/>
        <v>1187.205</v>
      </c>
      <c r="I28" s="33">
        <f t="shared" si="4"/>
        <v>1255.0149999999999</v>
      </c>
      <c r="J28" s="33">
        <f t="shared" si="4"/>
        <v>1248.755</v>
      </c>
      <c r="K28" s="33">
        <f t="shared" si="4"/>
        <v>1396.0749999999998</v>
      </c>
      <c r="L28" s="33">
        <f t="shared" si="4"/>
        <v>1480.565</v>
      </c>
      <c r="M28" s="33">
        <f t="shared" si="4"/>
        <v>1462.875</v>
      </c>
      <c r="N28" s="33">
        <f t="shared" si="4"/>
        <v>1464.645</v>
      </c>
      <c r="O28" s="39">
        <f>SUM(C28:N28)/12</f>
        <v>1217.3916666666669</v>
      </c>
      <c r="P28" s="32"/>
    </row>
    <row r="29" spans="1:16" s="2" customFormat="1" ht="18" customHeight="1" hidden="1" thickBot="1">
      <c r="A29" s="36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47"/>
      <c r="P29" s="32"/>
    </row>
    <row r="30" spans="1:16" s="2" customFormat="1" ht="18" customHeight="1" hidden="1">
      <c r="A30" s="36">
        <v>1996</v>
      </c>
      <c r="B30" s="34" t="s">
        <v>18</v>
      </c>
      <c r="C30" s="33">
        <v>1409.24</v>
      </c>
      <c r="D30" s="33">
        <v>1424.72</v>
      </c>
      <c r="E30" s="33">
        <v>1410.84</v>
      </c>
      <c r="F30" s="33">
        <v>1368.26</v>
      </c>
      <c r="G30" s="33">
        <v>1348.84</v>
      </c>
      <c r="H30" s="33">
        <v>1375.19</v>
      </c>
      <c r="I30" s="33">
        <v>1393.63</v>
      </c>
      <c r="J30" s="33">
        <v>1409.71</v>
      </c>
      <c r="K30" s="33">
        <v>1428.68</v>
      </c>
      <c r="L30" s="33">
        <v>1498.52</v>
      </c>
      <c r="M30" s="33">
        <v>1553.2</v>
      </c>
      <c r="N30" s="33">
        <v>1524.1</v>
      </c>
      <c r="O30" s="39">
        <f>SUM(C30:N30)/12</f>
        <v>1428.7441666666666</v>
      </c>
      <c r="P30" s="158">
        <v>1996</v>
      </c>
    </row>
    <row r="31" spans="1:16" s="2" customFormat="1" ht="18" customHeight="1" hidden="1">
      <c r="A31" s="36"/>
      <c r="B31" s="34" t="s">
        <v>19</v>
      </c>
      <c r="C31" s="33">
        <v>1438.38</v>
      </c>
      <c r="D31" s="33">
        <v>1454.15</v>
      </c>
      <c r="E31" s="33">
        <v>1440</v>
      </c>
      <c r="F31" s="33">
        <v>1405.85</v>
      </c>
      <c r="G31" s="33">
        <v>1376.71</v>
      </c>
      <c r="H31" s="33">
        <v>1403.61</v>
      </c>
      <c r="I31" s="33">
        <v>1422.42</v>
      </c>
      <c r="J31" s="33">
        <v>1438.83</v>
      </c>
      <c r="K31" s="33">
        <v>1458.19</v>
      </c>
      <c r="L31" s="33">
        <v>1530.84</v>
      </c>
      <c r="M31" s="33">
        <v>1585.2</v>
      </c>
      <c r="N31" s="33">
        <v>1555.03</v>
      </c>
      <c r="O31" s="39">
        <f>SUM(C31:N31)/12</f>
        <v>1459.1008333333336</v>
      </c>
      <c r="P31" s="32"/>
    </row>
    <row r="32" spans="1:16" s="2" customFormat="1" ht="18" customHeight="1" hidden="1">
      <c r="A32" s="36"/>
      <c r="B32" s="34" t="s">
        <v>20</v>
      </c>
      <c r="C32" s="33">
        <f>SUM(C30:C31)/2</f>
        <v>1423.81</v>
      </c>
      <c r="D32" s="33">
        <f>SUM(D30:D31)/2</f>
        <v>1439.435</v>
      </c>
      <c r="E32" s="33">
        <f aca="true" t="shared" si="5" ref="E32:K32">SUM(E30:E31)/2</f>
        <v>1425.42</v>
      </c>
      <c r="F32" s="33">
        <f t="shared" si="5"/>
        <v>1387.0549999999998</v>
      </c>
      <c r="G32" s="33">
        <f t="shared" si="5"/>
        <v>1362.775</v>
      </c>
      <c r="H32" s="33">
        <f t="shared" si="5"/>
        <v>1389.4</v>
      </c>
      <c r="I32" s="33">
        <f t="shared" si="5"/>
        <v>1408.025</v>
      </c>
      <c r="J32" s="33">
        <f t="shared" si="5"/>
        <v>1424.27</v>
      </c>
      <c r="K32" s="33">
        <f t="shared" si="5"/>
        <v>1443.435</v>
      </c>
      <c r="L32" s="33">
        <f>SUM(L30:L31)/2</f>
        <v>1514.6799999999998</v>
      </c>
      <c r="M32" s="33">
        <f>SUM(M30:M31)/2</f>
        <v>1569.2</v>
      </c>
      <c r="N32" s="33">
        <f>SUM(N30:N31)/2</f>
        <v>1539.565</v>
      </c>
      <c r="O32" s="39">
        <f>SUM(C32:N32)/12</f>
        <v>1443.9225</v>
      </c>
      <c r="P32" s="32"/>
    </row>
    <row r="33" spans="1:16" s="2" customFormat="1" ht="18" customHeight="1" hidden="1">
      <c r="A33" s="36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32"/>
    </row>
    <row r="34" spans="1:16" s="2" customFormat="1" ht="18" customHeight="1" hidden="1">
      <c r="A34" s="36">
        <v>1997</v>
      </c>
      <c r="B34" s="34" t="s">
        <v>18</v>
      </c>
      <c r="C34" s="33">
        <v>1436.88</v>
      </c>
      <c r="D34" s="33">
        <v>1421.92</v>
      </c>
      <c r="E34" s="33">
        <v>1323.87</v>
      </c>
      <c r="F34" s="33">
        <v>1330.88</v>
      </c>
      <c r="G34" s="33">
        <v>1330.2</v>
      </c>
      <c r="H34" s="33">
        <v>1319.13</v>
      </c>
      <c r="I34" s="33">
        <v>1319.13</v>
      </c>
      <c r="J34" s="33">
        <v>1721.98</v>
      </c>
      <c r="K34" s="33">
        <v>1672.93</v>
      </c>
      <c r="L34" s="33">
        <v>1878.24</v>
      </c>
      <c r="M34" s="33">
        <v>2128.69</v>
      </c>
      <c r="N34" s="33">
        <v>2212.5</v>
      </c>
      <c r="O34" s="39">
        <f>SUM(C34:N34)/12</f>
        <v>1591.3625</v>
      </c>
      <c r="P34" s="32">
        <v>1997</v>
      </c>
    </row>
    <row r="35" spans="1:16" s="2" customFormat="1" ht="18" customHeight="1" hidden="1">
      <c r="A35" s="36"/>
      <c r="B35" s="34" t="s">
        <v>19</v>
      </c>
      <c r="C35" s="135">
        <v>1466.98</v>
      </c>
      <c r="D35" s="33">
        <v>1450.8</v>
      </c>
      <c r="E35" s="33">
        <v>1350.76</v>
      </c>
      <c r="F35" s="33">
        <v>1357.91</v>
      </c>
      <c r="G35" s="33">
        <v>1357.21</v>
      </c>
      <c r="H35" s="33">
        <v>1345.92</v>
      </c>
      <c r="I35" s="33">
        <v>1345.92</v>
      </c>
      <c r="J35" s="33">
        <v>1756.96</v>
      </c>
      <c r="K35" s="33">
        <v>1707.5</v>
      </c>
      <c r="L35" s="33">
        <v>1917.04</v>
      </c>
      <c r="M35" s="33">
        <v>2171.91</v>
      </c>
      <c r="N35" s="33">
        <v>2257.43</v>
      </c>
      <c r="O35" s="39">
        <f>SUM(C35:N35)/12</f>
        <v>1623.8616666666667</v>
      </c>
      <c r="P35" s="32"/>
    </row>
    <row r="36" spans="1:16" s="2" customFormat="1" ht="18" customHeight="1" hidden="1">
      <c r="A36" s="36"/>
      <c r="B36" s="34" t="s">
        <v>20</v>
      </c>
      <c r="C36" s="33">
        <f aca="true" t="shared" si="6" ref="C36:N36">SUM(C34:C35)/2</f>
        <v>1451.93</v>
      </c>
      <c r="D36" s="33">
        <f t="shared" si="6"/>
        <v>1436.3600000000001</v>
      </c>
      <c r="E36" s="33">
        <f t="shared" si="6"/>
        <v>1337.315</v>
      </c>
      <c r="F36" s="33">
        <f t="shared" si="6"/>
        <v>1344.395</v>
      </c>
      <c r="G36" s="33">
        <f t="shared" si="6"/>
        <v>1343.705</v>
      </c>
      <c r="H36" s="33">
        <f t="shared" si="6"/>
        <v>1332.525</v>
      </c>
      <c r="I36" s="33">
        <f t="shared" si="6"/>
        <v>1332.525</v>
      </c>
      <c r="J36" s="33">
        <f t="shared" si="6"/>
        <v>1739.47</v>
      </c>
      <c r="K36" s="33">
        <f t="shared" si="6"/>
        <v>1690.2150000000001</v>
      </c>
      <c r="L36" s="33">
        <f t="shared" si="6"/>
        <v>1897.6399999999999</v>
      </c>
      <c r="M36" s="33">
        <f t="shared" si="6"/>
        <v>2150.3</v>
      </c>
      <c r="N36" s="33">
        <f t="shared" si="6"/>
        <v>2234.965</v>
      </c>
      <c r="O36" s="39">
        <f>SUM(C36:N36)/12</f>
        <v>1607.6120833333332</v>
      </c>
      <c r="P36" s="32"/>
    </row>
    <row r="37" spans="1:16" s="2" customFormat="1" ht="18" customHeight="1" hidden="1">
      <c r="A37" s="36"/>
      <c r="B37" s="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49"/>
      <c r="P37" s="32"/>
    </row>
    <row r="38" spans="1:16" s="2" customFormat="1" ht="18" customHeight="1" hidden="1">
      <c r="A38" s="36">
        <v>1998</v>
      </c>
      <c r="B38" s="34" t="s">
        <v>18</v>
      </c>
      <c r="C38" s="33">
        <v>2639.95</v>
      </c>
      <c r="D38" s="33">
        <v>2596.38</v>
      </c>
      <c r="E38" s="33">
        <v>2591.76</v>
      </c>
      <c r="F38" s="33">
        <v>2467.85</v>
      </c>
      <c r="G38" s="33">
        <v>2478.44</v>
      </c>
      <c r="H38" s="33">
        <v>2498.98</v>
      </c>
      <c r="I38" s="33">
        <v>2558.77</v>
      </c>
      <c r="J38" s="33">
        <v>2566.89</v>
      </c>
      <c r="K38" s="33">
        <v>2721.2</v>
      </c>
      <c r="L38" s="33">
        <v>2632.97</v>
      </c>
      <c r="M38" s="33">
        <v>2637.35</v>
      </c>
      <c r="N38" s="33">
        <v>2623.97</v>
      </c>
      <c r="O38" s="39">
        <f>SUM(C38:N38)/12</f>
        <v>2584.5425</v>
      </c>
      <c r="P38" s="32">
        <v>1998</v>
      </c>
    </row>
    <row r="39" spans="1:16" s="2" customFormat="1" ht="18" customHeight="1" hidden="1">
      <c r="A39" s="36"/>
      <c r="B39" s="34" t="s">
        <v>19</v>
      </c>
      <c r="C39" s="33">
        <v>2693.56</v>
      </c>
      <c r="D39" s="33">
        <v>2649.1</v>
      </c>
      <c r="E39" s="33">
        <v>2644.4</v>
      </c>
      <c r="F39" s="33">
        <v>2517.97</v>
      </c>
      <c r="G39" s="33">
        <v>2528.79</v>
      </c>
      <c r="H39" s="33">
        <v>2549.26</v>
      </c>
      <c r="I39" s="33">
        <v>2610.59</v>
      </c>
      <c r="J39" s="33">
        <v>2619.03</v>
      </c>
      <c r="K39" s="33">
        <v>2776.45</v>
      </c>
      <c r="L39" s="33">
        <v>2686.43</v>
      </c>
      <c r="M39" s="33">
        <v>2691.4</v>
      </c>
      <c r="N39" s="33">
        <v>2677.41</v>
      </c>
      <c r="O39" s="39">
        <f>SUM(C39:N39)/12</f>
        <v>2637.0325</v>
      </c>
      <c r="P39" s="32"/>
    </row>
    <row r="40" spans="1:16" s="2" customFormat="1" ht="18" customHeight="1" hidden="1">
      <c r="A40" s="36"/>
      <c r="B40" s="34" t="s">
        <v>20</v>
      </c>
      <c r="C40" s="33"/>
      <c r="D40" s="33"/>
      <c r="E40" s="33">
        <f>SUM(E38:E39)/2</f>
        <v>2618.08</v>
      </c>
      <c r="F40" s="33">
        <f aca="true" t="shared" si="7" ref="F40:N40">SUM(F38:F39)/2</f>
        <v>2492.91</v>
      </c>
      <c r="G40" s="33">
        <f t="shared" si="7"/>
        <v>2503.615</v>
      </c>
      <c r="H40" s="33">
        <f t="shared" si="7"/>
        <v>2524.12</v>
      </c>
      <c r="I40" s="33">
        <f t="shared" si="7"/>
        <v>2584.6800000000003</v>
      </c>
      <c r="J40" s="33">
        <f t="shared" si="7"/>
        <v>2592.96</v>
      </c>
      <c r="K40" s="33">
        <f t="shared" si="7"/>
        <v>2748.825</v>
      </c>
      <c r="L40" s="33">
        <f t="shared" si="7"/>
        <v>2659.7</v>
      </c>
      <c r="M40" s="33">
        <f t="shared" si="7"/>
        <v>2664.375</v>
      </c>
      <c r="N40" s="33">
        <f t="shared" si="7"/>
        <v>2650.6899999999996</v>
      </c>
      <c r="O40" s="39">
        <f>SUM(C40:N40)/12</f>
        <v>2169.9962499999997</v>
      </c>
      <c r="P40" s="32"/>
    </row>
    <row r="41" spans="1:16" s="2" customFormat="1" ht="18" customHeight="1" hidden="1">
      <c r="A41" s="3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47"/>
      <c r="P41" s="32"/>
    </row>
    <row r="42" spans="1:16" s="2" customFormat="1" ht="18" customHeight="1" hidden="1">
      <c r="A42" s="36">
        <v>1999</v>
      </c>
      <c r="B42" s="34" t="s">
        <v>18</v>
      </c>
      <c r="C42" s="33">
        <v>2542.99</v>
      </c>
      <c r="D42" s="33">
        <v>2531.51</v>
      </c>
      <c r="E42" s="33">
        <v>2631.27</v>
      </c>
      <c r="F42" s="33">
        <v>2540.2</v>
      </c>
      <c r="G42" s="33">
        <v>2664.02</v>
      </c>
      <c r="H42" s="33">
        <v>2836.23</v>
      </c>
      <c r="I42" s="33">
        <v>2868.6</v>
      </c>
      <c r="J42" s="33">
        <v>3036.5</v>
      </c>
      <c r="K42" s="33">
        <v>3342.82</v>
      </c>
      <c r="L42" s="33">
        <v>3225.26</v>
      </c>
      <c r="M42" s="33">
        <v>3550.51</v>
      </c>
      <c r="N42" s="33">
        <v>3620.28</v>
      </c>
      <c r="O42" s="39">
        <f>SUM(C42:N42)/12</f>
        <v>2949.1825000000003</v>
      </c>
      <c r="P42" s="32">
        <v>1999</v>
      </c>
    </row>
    <row r="43" spans="1:16" s="2" customFormat="1" ht="18" customHeight="1" hidden="1">
      <c r="A43" s="36"/>
      <c r="B43" s="34" t="s">
        <v>19</v>
      </c>
      <c r="C43" s="33">
        <v>2595.11</v>
      </c>
      <c r="D43" s="33">
        <v>2583.09</v>
      </c>
      <c r="E43" s="33">
        <v>2684.73</v>
      </c>
      <c r="F43" s="33">
        <v>2591.81</v>
      </c>
      <c r="G43" s="33">
        <v>2718.48</v>
      </c>
      <c r="H43" s="33">
        <v>2893.87</v>
      </c>
      <c r="I43" s="33">
        <v>2926.88</v>
      </c>
      <c r="J43" s="33">
        <v>3098.21</v>
      </c>
      <c r="K43" s="33">
        <v>3410.72</v>
      </c>
      <c r="L43" s="33">
        <v>3290.77</v>
      </c>
      <c r="M43" s="33">
        <v>3623.38</v>
      </c>
      <c r="N43" s="33">
        <v>3694.79</v>
      </c>
      <c r="O43" s="39">
        <f>SUM(C43:N43)/12</f>
        <v>3009.32</v>
      </c>
      <c r="P43" s="32"/>
    </row>
    <row r="44" spans="1:16" s="2" customFormat="1" ht="18" customHeight="1" hidden="1">
      <c r="A44" s="36"/>
      <c r="B44" s="34" t="s">
        <v>20</v>
      </c>
      <c r="C44" s="33">
        <f>SUM(C42:C43)/2</f>
        <v>2569.05</v>
      </c>
      <c r="D44" s="33">
        <f aca="true" t="shared" si="8" ref="D44:K44">SUM(D42:D43)/2</f>
        <v>2557.3</v>
      </c>
      <c r="E44" s="33">
        <f t="shared" si="8"/>
        <v>2658</v>
      </c>
      <c r="F44" s="33">
        <f t="shared" si="8"/>
        <v>2566.005</v>
      </c>
      <c r="G44" s="33">
        <f t="shared" si="8"/>
        <v>2691.25</v>
      </c>
      <c r="H44" s="33">
        <f t="shared" si="8"/>
        <v>2865.05</v>
      </c>
      <c r="I44" s="33">
        <f t="shared" si="8"/>
        <v>2897.74</v>
      </c>
      <c r="J44" s="33">
        <f t="shared" si="8"/>
        <v>3067.355</v>
      </c>
      <c r="K44" s="33">
        <f t="shared" si="8"/>
        <v>3376.77</v>
      </c>
      <c r="L44" s="33">
        <f>SUM(L42:L43)/2</f>
        <v>3258.0150000000003</v>
      </c>
      <c r="M44" s="33">
        <f>SUM(M42:M43)/2</f>
        <v>3586.945</v>
      </c>
      <c r="N44" s="33">
        <f>SUM(N42:N43)/2</f>
        <v>3657.535</v>
      </c>
      <c r="O44" s="39">
        <f>SUM(C44:N44)/12</f>
        <v>2979.25125</v>
      </c>
      <c r="P44" s="32"/>
    </row>
    <row r="45" spans="1:16" s="2" customFormat="1" ht="18" customHeight="1" hidden="1">
      <c r="A45" s="36"/>
      <c r="B45" s="3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9"/>
      <c r="P45" s="32"/>
    </row>
    <row r="46" spans="1:16" s="2" customFormat="1" ht="18" customHeight="1" hidden="1">
      <c r="A46" s="36">
        <v>2000</v>
      </c>
      <c r="B46" s="34" t="s">
        <v>18</v>
      </c>
      <c r="C46" s="33">
        <v>3798.87</v>
      </c>
      <c r="D46" s="33">
        <v>3735.61</v>
      </c>
      <c r="E46" s="33">
        <v>3566.84</v>
      </c>
      <c r="F46" s="33">
        <v>3014.42</v>
      </c>
      <c r="G46" s="33">
        <v>2854.6</v>
      </c>
      <c r="H46" s="33">
        <v>3016.84</v>
      </c>
      <c r="I46" s="33">
        <v>3167.66</v>
      </c>
      <c r="J46" s="33">
        <v>3071.6</v>
      </c>
      <c r="K46" s="33">
        <v>3041.29</v>
      </c>
      <c r="L46" s="33">
        <v>2929.1</v>
      </c>
      <c r="M46" s="33">
        <v>2596.32</v>
      </c>
      <c r="N46" s="33">
        <v>2423.76</v>
      </c>
      <c r="O46" s="39">
        <f>SUM(C46:N46)/12</f>
        <v>3101.409166666667</v>
      </c>
      <c r="P46" s="32">
        <v>2000</v>
      </c>
    </row>
    <row r="47" spans="1:16" s="2" customFormat="1" ht="18" customHeight="1" hidden="1">
      <c r="A47" s="36"/>
      <c r="B47" s="34" t="s">
        <v>19</v>
      </c>
      <c r="C47" s="33">
        <v>3876.81</v>
      </c>
      <c r="D47" s="33">
        <v>3812.27</v>
      </c>
      <c r="E47" s="33">
        <v>3639.83</v>
      </c>
      <c r="F47" s="33">
        <v>3076.48</v>
      </c>
      <c r="G47" s="33">
        <v>2913.43</v>
      </c>
      <c r="H47" s="33">
        <v>3078.79</v>
      </c>
      <c r="I47" s="33">
        <v>3232.74</v>
      </c>
      <c r="J47" s="33">
        <v>3134.72</v>
      </c>
      <c r="K47" s="33">
        <v>3103.79</v>
      </c>
      <c r="L47" s="33">
        <v>2989.31</v>
      </c>
      <c r="M47" s="33">
        <v>2649.7</v>
      </c>
      <c r="N47" s="33">
        <v>2473.55</v>
      </c>
      <c r="O47" s="39">
        <f>SUM(C47:N47)/12</f>
        <v>3165.1183333333333</v>
      </c>
      <c r="P47" s="32"/>
    </row>
    <row r="48" spans="1:16" s="2" customFormat="1" ht="18" customHeight="1" hidden="1">
      <c r="A48" s="36"/>
      <c r="B48" s="34" t="s">
        <v>20</v>
      </c>
      <c r="C48" s="33">
        <f>SUM(C46:C47)/2</f>
        <v>3837.84</v>
      </c>
      <c r="D48" s="33">
        <f aca="true" t="shared" si="9" ref="D48:L48">SUM(D46:D47)/2</f>
        <v>3773.94</v>
      </c>
      <c r="E48" s="33">
        <f t="shared" si="9"/>
        <v>3603.335</v>
      </c>
      <c r="F48" s="33">
        <f t="shared" si="9"/>
        <v>3045.45</v>
      </c>
      <c r="G48" s="33">
        <f t="shared" si="9"/>
        <v>2884.015</v>
      </c>
      <c r="H48" s="33">
        <f t="shared" si="9"/>
        <v>3047.815</v>
      </c>
      <c r="I48" s="33">
        <f t="shared" si="9"/>
        <v>3200.2</v>
      </c>
      <c r="J48" s="33">
        <f t="shared" si="9"/>
        <v>3103.16</v>
      </c>
      <c r="K48" s="33">
        <f t="shared" si="9"/>
        <v>3072.54</v>
      </c>
      <c r="L48" s="33">
        <f t="shared" si="9"/>
        <v>2959.205</v>
      </c>
      <c r="M48" s="33">
        <f>SUM(M46:M47)/2</f>
        <v>2623.01</v>
      </c>
      <c r="N48" s="33">
        <f>SUM(N46:N47)/2</f>
        <v>2448.655</v>
      </c>
      <c r="O48" s="39">
        <f>SUM(C48:N48)/12</f>
        <v>3133.26375</v>
      </c>
      <c r="P48" s="32"/>
    </row>
    <row r="49" spans="1:16" s="2" customFormat="1" ht="18" customHeight="1" hidden="1">
      <c r="A49" s="3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47"/>
      <c r="P49" s="32"/>
    </row>
    <row r="50" spans="1:16" s="2" customFormat="1" ht="15" customHeight="1" hidden="1">
      <c r="A50" s="36">
        <v>2001</v>
      </c>
      <c r="B50" s="34" t="s">
        <v>18</v>
      </c>
      <c r="C50" s="3">
        <v>2462.84</v>
      </c>
      <c r="D50" s="3">
        <v>2594.35</v>
      </c>
      <c r="E50" s="3">
        <v>2707.66</v>
      </c>
      <c r="F50" s="3">
        <v>2719.79</v>
      </c>
      <c r="G50" s="3">
        <v>2689.27</v>
      </c>
      <c r="H50" s="3">
        <v>2742.86</v>
      </c>
      <c r="I50" s="3">
        <v>2911.93</v>
      </c>
      <c r="J50" s="3">
        <v>2934.43</v>
      </c>
      <c r="K50" s="33">
        <v>3048.84</v>
      </c>
      <c r="L50" s="3">
        <v>3073.65</v>
      </c>
      <c r="M50" s="3">
        <v>3197.26</v>
      </c>
      <c r="N50" s="3">
        <v>3094.38</v>
      </c>
      <c r="O50" s="39">
        <f>SUM(C50:N50)/12</f>
        <v>2848.105</v>
      </c>
      <c r="P50" s="32">
        <v>2001</v>
      </c>
    </row>
    <row r="51" spans="1:16" s="2" customFormat="1" ht="15" customHeight="1" hidden="1">
      <c r="A51" s="36"/>
      <c r="B51" s="34" t="s">
        <v>19</v>
      </c>
      <c r="C51" s="3">
        <v>2513.45</v>
      </c>
      <c r="D51" s="3">
        <v>2647.68</v>
      </c>
      <c r="E51" s="3">
        <v>2763.32</v>
      </c>
      <c r="F51" s="3">
        <v>2775.71</v>
      </c>
      <c r="G51" s="3">
        <v>2744.55</v>
      </c>
      <c r="H51" s="3">
        <v>2799.26</v>
      </c>
      <c r="I51" s="3">
        <v>2971.79</v>
      </c>
      <c r="J51" s="3">
        <v>2995.77</v>
      </c>
      <c r="K51" s="33">
        <v>3113.6</v>
      </c>
      <c r="L51" s="3">
        <v>3135.97</v>
      </c>
      <c r="M51" s="3">
        <v>3262.99</v>
      </c>
      <c r="N51" s="3">
        <v>3157.75</v>
      </c>
      <c r="O51" s="39">
        <f>SUM(C51:N51)/12</f>
        <v>2906.8199999999997</v>
      </c>
      <c r="P51" s="32"/>
    </row>
    <row r="52" spans="1:16" s="2" customFormat="1" ht="15" customHeight="1" hidden="1">
      <c r="A52" s="37"/>
      <c r="B52" s="34" t="s">
        <v>20</v>
      </c>
      <c r="C52" s="33">
        <v>2488.145</v>
      </c>
      <c r="D52" s="33">
        <v>2621.015</v>
      </c>
      <c r="E52" s="33">
        <v>2735.49</v>
      </c>
      <c r="F52" s="33">
        <v>2747.75</v>
      </c>
      <c r="G52" s="33">
        <v>2716.91</v>
      </c>
      <c r="H52" s="33">
        <v>2771.0600000000004</v>
      </c>
      <c r="I52" s="33">
        <v>2941.8599999999997</v>
      </c>
      <c r="J52" s="33">
        <v>2965.1</v>
      </c>
      <c r="K52" s="33">
        <v>3081.2200000000003</v>
      </c>
      <c r="L52" s="33">
        <v>3104.81</v>
      </c>
      <c r="M52" s="33">
        <v>3230.125</v>
      </c>
      <c r="N52" s="33">
        <v>3126.065</v>
      </c>
      <c r="O52" s="39">
        <f>SUM(C52:N52)/12</f>
        <v>2877.4625</v>
      </c>
      <c r="P52" s="50"/>
    </row>
    <row r="53" spans="1:16" s="2" customFormat="1" ht="15" customHeight="1" hidden="1">
      <c r="A53" s="37"/>
      <c r="B53" s="34"/>
      <c r="C53" s="33"/>
      <c r="D53" s="33"/>
      <c r="E53" s="33"/>
      <c r="F53" s="33"/>
      <c r="G53" s="33"/>
      <c r="H53" s="33"/>
      <c r="I53" s="33"/>
      <c r="J53" s="33"/>
      <c r="K53" s="3"/>
      <c r="L53" s="3"/>
      <c r="M53" s="3"/>
      <c r="N53" s="3"/>
      <c r="O53" s="39"/>
      <c r="P53" s="50"/>
    </row>
    <row r="54" spans="1:16" s="2" customFormat="1" ht="15" customHeight="1" hidden="1">
      <c r="A54" s="36">
        <v>2002</v>
      </c>
      <c r="B54" s="34" t="s">
        <v>18</v>
      </c>
      <c r="C54" s="33">
        <v>2892.75</v>
      </c>
      <c r="D54" s="33">
        <v>2994.92</v>
      </c>
      <c r="E54" s="33">
        <v>3051.94</v>
      </c>
      <c r="F54" s="33">
        <v>3084.88</v>
      </c>
      <c r="G54" s="33">
        <v>2891.39</v>
      </c>
      <c r="H54" s="33">
        <v>3022.36</v>
      </c>
      <c r="I54" s="33">
        <v>3217.53</v>
      </c>
      <c r="J54" s="33">
        <v>3175.96</v>
      </c>
      <c r="K54" s="3">
        <v>3226.62</v>
      </c>
      <c r="L54" s="3">
        <v>3272.39</v>
      </c>
      <c r="M54" s="3">
        <v>3314.79</v>
      </c>
      <c r="N54" s="3">
        <v>3478.64</v>
      </c>
      <c r="O54" s="39">
        <f>SUM(C54:N54)/12</f>
        <v>3135.3475</v>
      </c>
      <c r="P54" s="32">
        <v>2002</v>
      </c>
    </row>
    <row r="55" spans="1:16" s="2" customFormat="1" ht="15" customHeight="1" hidden="1">
      <c r="A55" s="37"/>
      <c r="B55" s="34" t="s">
        <v>19</v>
      </c>
      <c r="C55" s="33">
        <v>2952.24</v>
      </c>
      <c r="D55" s="33">
        <v>3056.5</v>
      </c>
      <c r="E55" s="33">
        <v>3114.9</v>
      </c>
      <c r="F55" s="33">
        <v>3148.5</v>
      </c>
      <c r="G55" s="33">
        <v>2950.8</v>
      </c>
      <c r="H55" s="33">
        <v>3084.65</v>
      </c>
      <c r="I55" s="33">
        <v>3283.58</v>
      </c>
      <c r="J55" s="33">
        <v>3241.38</v>
      </c>
      <c r="K55" s="3">
        <v>3292.87</v>
      </c>
      <c r="L55" s="3">
        <v>3339.58</v>
      </c>
      <c r="M55" s="3">
        <v>3383.06</v>
      </c>
      <c r="N55" s="3">
        <v>3550.24</v>
      </c>
      <c r="O55" s="39">
        <f>SUM(C55:N55)/12</f>
        <v>3199.858333333333</v>
      </c>
      <c r="P55" s="50"/>
    </row>
    <row r="56" spans="1:16" s="2" customFormat="1" ht="15" customHeight="1" hidden="1">
      <c r="A56" s="37"/>
      <c r="B56" s="34" t="s">
        <v>20</v>
      </c>
      <c r="C56" s="33">
        <v>2922.495</v>
      </c>
      <c r="D56" s="33">
        <v>3025.71</v>
      </c>
      <c r="E56" s="33">
        <v>3083.42</v>
      </c>
      <c r="F56" s="33">
        <v>3116.69</v>
      </c>
      <c r="G56" s="33">
        <v>2921.0950000000003</v>
      </c>
      <c r="H56" s="33">
        <v>3053.505</v>
      </c>
      <c r="I56" s="33">
        <v>3250.5550000000003</v>
      </c>
      <c r="J56" s="33">
        <v>3208.67</v>
      </c>
      <c r="K56" s="33">
        <v>3259.745</v>
      </c>
      <c r="L56" s="33">
        <v>3305.9849999999997</v>
      </c>
      <c r="M56" s="33">
        <v>3348.925</v>
      </c>
      <c r="N56" s="33">
        <v>3514.4399999999996</v>
      </c>
      <c r="O56" s="39">
        <f>SUM(C56:N56)/12</f>
        <v>3167.6029166666667</v>
      </c>
      <c r="P56" s="50"/>
    </row>
    <row r="57" spans="1:16" s="2" customFormat="1" ht="15" customHeight="1" hidden="1">
      <c r="A57" s="37"/>
      <c r="B57" s="34"/>
      <c r="C57" s="33"/>
      <c r="D57" s="33"/>
      <c r="E57" s="33"/>
      <c r="F57" s="33"/>
      <c r="G57" s="33"/>
      <c r="H57" s="33"/>
      <c r="I57" s="33"/>
      <c r="J57" s="33"/>
      <c r="K57" s="3"/>
      <c r="L57" s="3"/>
      <c r="M57" s="3"/>
      <c r="N57" s="3"/>
      <c r="O57" s="39"/>
      <c r="P57" s="50"/>
    </row>
    <row r="58" spans="1:16" s="2" customFormat="1" ht="15" customHeight="1" hidden="1">
      <c r="A58" s="36">
        <v>2003</v>
      </c>
      <c r="B58" s="34" t="s">
        <v>18</v>
      </c>
      <c r="C58" s="33">
        <v>3617.22</v>
      </c>
      <c r="D58" s="33">
        <v>3448.01</v>
      </c>
      <c r="E58" s="33">
        <v>3508.92</v>
      </c>
      <c r="F58" s="33">
        <v>3486.87</v>
      </c>
      <c r="G58" s="33">
        <v>3788.69</v>
      </c>
      <c r="H58" s="33">
        <v>3787.72</v>
      </c>
      <c r="I58" s="33">
        <v>3749.93</v>
      </c>
      <c r="J58" s="33">
        <v>3722.24</v>
      </c>
      <c r="K58" s="3">
        <v>4041.52</v>
      </c>
      <c r="L58" s="3">
        <v>4217.61</v>
      </c>
      <c r="M58" s="3">
        <v>4209.16</v>
      </c>
      <c r="N58" s="3">
        <v>4672.33</v>
      </c>
      <c r="O58" s="39">
        <f>SUM(C58:N58)/12</f>
        <v>3854.185</v>
      </c>
      <c r="P58" s="32">
        <v>2003</v>
      </c>
    </row>
    <row r="59" spans="1:16" s="2" customFormat="1" ht="15" customHeight="1" hidden="1">
      <c r="A59" s="37"/>
      <c r="B59" s="34" t="s">
        <v>19</v>
      </c>
      <c r="C59" s="33">
        <v>3692.55</v>
      </c>
      <c r="D59" s="33">
        <v>3518.79</v>
      </c>
      <c r="E59" s="33">
        <v>3581.17</v>
      </c>
      <c r="F59" s="33">
        <v>3558.44</v>
      </c>
      <c r="G59" s="33">
        <v>3866.63</v>
      </c>
      <c r="H59" s="33">
        <v>3864.71</v>
      </c>
      <c r="I59" s="33">
        <v>3828.05</v>
      </c>
      <c r="J59" s="33">
        <v>3798.63</v>
      </c>
      <c r="K59" s="3">
        <v>4123.67</v>
      </c>
      <c r="L59" s="3">
        <v>4303.58</v>
      </c>
      <c r="M59" s="3">
        <v>4295.45</v>
      </c>
      <c r="N59" s="3">
        <v>4766.99</v>
      </c>
      <c r="O59" s="39">
        <f>SUM(C59:N59)/12</f>
        <v>3933.2216666666664</v>
      </c>
      <c r="P59" s="50"/>
    </row>
    <row r="60" spans="1:16" s="2" customFormat="1" ht="15" customHeight="1" hidden="1">
      <c r="A60" s="37"/>
      <c r="B60" s="34" t="s">
        <v>20</v>
      </c>
      <c r="C60" s="33">
        <v>3654.885</v>
      </c>
      <c r="D60" s="33">
        <v>3483.4</v>
      </c>
      <c r="E60" s="33">
        <v>3545.045</v>
      </c>
      <c r="F60" s="33">
        <v>3522.6549999999997</v>
      </c>
      <c r="G60" s="33">
        <v>3827.66</v>
      </c>
      <c r="H60" s="33">
        <v>3826.215</v>
      </c>
      <c r="I60" s="33">
        <v>3788.99</v>
      </c>
      <c r="J60" s="33">
        <v>3760.435</v>
      </c>
      <c r="K60" s="33">
        <v>4082.5950000000003</v>
      </c>
      <c r="L60" s="33">
        <v>4260.594999999999</v>
      </c>
      <c r="M60" s="33">
        <v>4252.305</v>
      </c>
      <c r="N60" s="33">
        <v>4719.66</v>
      </c>
      <c r="O60" s="39">
        <f>SUM(C60:N60)/12</f>
        <v>3893.7033333333334</v>
      </c>
      <c r="P60" s="50"/>
    </row>
    <row r="61" spans="1:16" s="2" customFormat="1" ht="15" customHeight="1" hidden="1">
      <c r="A61" s="37"/>
      <c r="B61" s="34"/>
      <c r="C61" s="33"/>
      <c r="D61" s="33"/>
      <c r="E61" s="33"/>
      <c r="F61" s="33"/>
      <c r="G61" s="33"/>
      <c r="H61" s="33"/>
      <c r="I61" s="33"/>
      <c r="J61" s="33"/>
      <c r="K61" s="3"/>
      <c r="L61" s="3"/>
      <c r="M61" s="3"/>
      <c r="N61" s="3"/>
      <c r="O61" s="39"/>
      <c r="P61" s="50"/>
    </row>
    <row r="62" spans="1:16" s="2" customFormat="1" ht="15" customHeight="1" hidden="1">
      <c r="A62" s="36">
        <v>2004</v>
      </c>
      <c r="B62" s="34" t="s">
        <v>18</v>
      </c>
      <c r="C62" s="33">
        <v>4795.99</v>
      </c>
      <c r="D62" s="33">
        <v>4838.4</v>
      </c>
      <c r="E62" s="33">
        <v>4829.32</v>
      </c>
      <c r="F62" s="33">
        <v>4694.52</v>
      </c>
      <c r="G62" s="33">
        <v>4940.01</v>
      </c>
      <c r="H62" s="33">
        <v>4805.64</v>
      </c>
      <c r="I62" s="33">
        <v>4849.28</v>
      </c>
      <c r="J62" s="33">
        <v>4868.19</v>
      </c>
      <c r="K62" s="3">
        <v>4903.37</v>
      </c>
      <c r="L62" s="3">
        <v>5032.66</v>
      </c>
      <c r="M62" s="3">
        <v>5307.24</v>
      </c>
      <c r="N62" s="3">
        <v>5440.04</v>
      </c>
      <c r="O62" s="39">
        <f>SUM(C62:N62)/12</f>
        <v>4942.055</v>
      </c>
      <c r="P62" s="32">
        <v>2004</v>
      </c>
    </row>
    <row r="63" spans="1:16" s="2" customFormat="1" ht="15" customHeight="1" hidden="1">
      <c r="A63" s="37"/>
      <c r="B63" s="34" t="s">
        <v>19</v>
      </c>
      <c r="C63" s="33">
        <v>4893.14</v>
      </c>
      <c r="D63" s="33">
        <v>4937.74</v>
      </c>
      <c r="E63" s="33">
        <v>4928.22</v>
      </c>
      <c r="F63" s="33">
        <v>4789.92</v>
      </c>
      <c r="G63" s="33">
        <v>5040.64</v>
      </c>
      <c r="H63" s="33">
        <v>4903.26</v>
      </c>
      <c r="I63" s="33">
        <v>4948.35</v>
      </c>
      <c r="J63" s="33">
        <v>4967.93</v>
      </c>
      <c r="K63" s="3">
        <v>5003.54</v>
      </c>
      <c r="L63" s="3">
        <v>5135.46</v>
      </c>
      <c r="M63" s="3">
        <v>5415.88</v>
      </c>
      <c r="N63" s="3">
        <v>5551.39</v>
      </c>
      <c r="O63" s="39">
        <f>SUM(C63:N63)/12</f>
        <v>5042.955833333333</v>
      </c>
      <c r="P63" s="50"/>
    </row>
    <row r="64" spans="1:16" s="2" customFormat="1" ht="18.75" customHeight="1" hidden="1">
      <c r="A64" s="37"/>
      <c r="B64" s="34" t="s">
        <v>26</v>
      </c>
      <c r="C64" s="33">
        <v>4844.5650000000005</v>
      </c>
      <c r="D64" s="33">
        <v>4888.07</v>
      </c>
      <c r="E64" s="33">
        <v>4878.77</v>
      </c>
      <c r="F64" s="33">
        <v>4742.22</v>
      </c>
      <c r="G64" s="33">
        <v>4990.325000000001</v>
      </c>
      <c r="H64" s="33">
        <v>4854.450000000001</v>
      </c>
      <c r="I64" s="33">
        <v>4898.8150000000005</v>
      </c>
      <c r="J64" s="33">
        <v>4918.0599999999995</v>
      </c>
      <c r="K64" s="33">
        <v>4953.455</v>
      </c>
      <c r="L64" s="33">
        <v>5084.0599999999995</v>
      </c>
      <c r="M64" s="33">
        <v>5361.5599999999995</v>
      </c>
      <c r="N64" s="33">
        <v>5495.715</v>
      </c>
      <c r="O64" s="39">
        <f>SUM(C64:N64)/12</f>
        <v>4992.505416666667</v>
      </c>
      <c r="P64" s="50"/>
    </row>
    <row r="65" spans="1:16" s="2" customFormat="1" ht="15" customHeight="1" hidden="1">
      <c r="A65" s="37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9"/>
      <c r="P65" s="50"/>
    </row>
    <row r="66" spans="1:16" s="2" customFormat="1" ht="15" customHeight="1" hidden="1">
      <c r="A66" s="36">
        <v>2005</v>
      </c>
      <c r="B66" s="34" t="s">
        <v>18</v>
      </c>
      <c r="C66" s="33">
        <v>5341.26</v>
      </c>
      <c r="D66" s="33">
        <v>5477.57</v>
      </c>
      <c r="E66" s="33">
        <v>5339.92</v>
      </c>
      <c r="F66" s="33">
        <v>5434.36</v>
      </c>
      <c r="G66" s="33">
        <v>5131.15</v>
      </c>
      <c r="H66" s="33">
        <v>5151.17</v>
      </c>
      <c r="I66" s="33">
        <v>5012.03</v>
      </c>
      <c r="J66" s="33">
        <v>5129.11</v>
      </c>
      <c r="K66" s="33">
        <v>5074.55</v>
      </c>
      <c r="L66" s="33">
        <v>5160.85</v>
      </c>
      <c r="M66" s="33">
        <v>4959.47</v>
      </c>
      <c r="N66" s="33">
        <v>5009.74</v>
      </c>
      <c r="O66" s="39">
        <f>SUM(C66:N66)/12</f>
        <v>5185.098333333333</v>
      </c>
      <c r="P66" s="32">
        <v>2005</v>
      </c>
    </row>
    <row r="67" spans="1:16" s="2" customFormat="1" ht="15" customHeight="1" hidden="1">
      <c r="A67" s="37"/>
      <c r="B67" s="34" t="s">
        <v>19</v>
      </c>
      <c r="C67" s="33">
        <v>5450.32</v>
      </c>
      <c r="D67" s="33">
        <v>5589.39</v>
      </c>
      <c r="E67" s="33">
        <v>5449.24</v>
      </c>
      <c r="F67" s="33">
        <v>5545.59</v>
      </c>
      <c r="G67" s="33">
        <v>5235.96</v>
      </c>
      <c r="H67" s="33">
        <v>5256.39</v>
      </c>
      <c r="I67" s="33">
        <v>5114.73</v>
      </c>
      <c r="J67" s="33">
        <v>5234.21</v>
      </c>
      <c r="K67" s="33">
        <v>5178.55</v>
      </c>
      <c r="L67" s="33">
        <v>5266.29</v>
      </c>
      <c r="M67" s="33">
        <v>5061.13</v>
      </c>
      <c r="N67" s="33">
        <v>5112.43</v>
      </c>
      <c r="O67" s="39">
        <f>SUM(C67:N67)/12</f>
        <v>5291.185833333333</v>
      </c>
      <c r="P67" s="50"/>
    </row>
    <row r="68" spans="1:16" s="2" customFormat="1" ht="15" customHeight="1" hidden="1">
      <c r="A68" s="37"/>
      <c r="B68" s="34" t="s">
        <v>26</v>
      </c>
      <c r="C68" s="33">
        <v>5395.79</v>
      </c>
      <c r="D68" s="33">
        <v>5533.48</v>
      </c>
      <c r="E68" s="33">
        <v>5394.58</v>
      </c>
      <c r="F68" s="33">
        <v>5489.975</v>
      </c>
      <c r="G68" s="33">
        <v>5183.555</v>
      </c>
      <c r="H68" s="33">
        <v>5203.780000000001</v>
      </c>
      <c r="I68" s="33">
        <v>5063.379999999999</v>
      </c>
      <c r="J68" s="33">
        <v>5181.66</v>
      </c>
      <c r="K68" s="33">
        <v>5126.55</v>
      </c>
      <c r="L68" s="33">
        <v>5213.57</v>
      </c>
      <c r="M68" s="33">
        <v>5010.3</v>
      </c>
      <c r="N68" s="33">
        <v>5061.085</v>
      </c>
      <c r="O68" s="39">
        <f>SUM(C68:N68)/12</f>
        <v>5238.142083333333</v>
      </c>
      <c r="P68" s="50"/>
    </row>
    <row r="69" spans="1:16" s="2" customFormat="1" ht="15" customHeight="1" hidden="1">
      <c r="A69" s="37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9"/>
      <c r="P69" s="50"/>
    </row>
    <row r="70" spans="1:16" s="2" customFormat="1" ht="15" customHeight="1" hidden="1">
      <c r="A70" s="36">
        <v>2006</v>
      </c>
      <c r="B70" s="34" t="s">
        <v>18</v>
      </c>
      <c r="C70" s="33">
        <v>5124.57</v>
      </c>
      <c r="D70" s="33">
        <v>5072.23</v>
      </c>
      <c r="E70" s="33">
        <v>5095.98</v>
      </c>
      <c r="F70" s="33">
        <v>5197.7</v>
      </c>
      <c r="G70" s="33">
        <v>5516.25</v>
      </c>
      <c r="H70" s="33">
        <v>5340.62</v>
      </c>
      <c r="I70" s="33">
        <v>5483.11</v>
      </c>
      <c r="J70" s="33">
        <v>5598.76</v>
      </c>
      <c r="K70" s="33">
        <v>5537.13</v>
      </c>
      <c r="L70" s="33">
        <v>5624.59</v>
      </c>
      <c r="M70" s="33">
        <v>5760.7</v>
      </c>
      <c r="N70" s="33">
        <v>5769.45</v>
      </c>
      <c r="O70" s="39">
        <f>SUM(C70:N70)/12</f>
        <v>5426.7575</v>
      </c>
      <c r="P70" s="32">
        <v>2006</v>
      </c>
    </row>
    <row r="71" spans="1:16" s="2" customFormat="1" ht="18" customHeight="1" hidden="1">
      <c r="A71" s="37"/>
      <c r="B71" s="34" t="s">
        <v>19</v>
      </c>
      <c r="C71" s="33">
        <v>5229.28</v>
      </c>
      <c r="D71" s="33">
        <v>5176.19</v>
      </c>
      <c r="E71" s="33">
        <v>5200.11</v>
      </c>
      <c r="F71" s="33">
        <v>5303.9</v>
      </c>
      <c r="G71" s="33">
        <v>5629.19</v>
      </c>
      <c r="H71" s="33">
        <v>5450.02</v>
      </c>
      <c r="I71" s="33">
        <v>5595.38</v>
      </c>
      <c r="J71" s="33">
        <v>5713.06</v>
      </c>
      <c r="K71" s="33">
        <v>5650.48</v>
      </c>
      <c r="L71" s="33">
        <v>5739.73</v>
      </c>
      <c r="M71" s="33">
        <v>5878.6</v>
      </c>
      <c r="N71" s="33">
        <v>5887.51</v>
      </c>
      <c r="O71" s="39">
        <f>SUM(C71:N71)/12</f>
        <v>5537.7874999999985</v>
      </c>
      <c r="P71" s="50"/>
    </row>
    <row r="72" spans="1:16" s="2" customFormat="1" ht="18" customHeight="1" hidden="1">
      <c r="A72" s="37"/>
      <c r="B72" s="34" t="s">
        <v>26</v>
      </c>
      <c r="C72" s="33">
        <v>5176.924999999999</v>
      </c>
      <c r="D72" s="33">
        <v>5124.209999999999</v>
      </c>
      <c r="E72" s="33">
        <v>5148.045</v>
      </c>
      <c r="F72" s="33">
        <v>5250.799999999999</v>
      </c>
      <c r="G72" s="33">
        <v>5572.719999999999</v>
      </c>
      <c r="H72" s="33">
        <v>5395.32</v>
      </c>
      <c r="I72" s="33">
        <v>5539.245</v>
      </c>
      <c r="J72" s="33">
        <v>5655.91</v>
      </c>
      <c r="K72" s="33">
        <v>5593.805</v>
      </c>
      <c r="L72" s="33">
        <v>5682.16</v>
      </c>
      <c r="M72" s="33">
        <v>5819.65</v>
      </c>
      <c r="N72" s="33">
        <v>5828.48</v>
      </c>
      <c r="O72" s="39">
        <f>SUM(O70:O71)/2</f>
        <v>5482.272499999999</v>
      </c>
      <c r="P72" s="50"/>
    </row>
    <row r="73" spans="1:16" s="2" customFormat="1" ht="15" customHeight="1" hidden="1">
      <c r="A73" s="37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9"/>
      <c r="P73" s="50"/>
    </row>
    <row r="74" spans="1:16" s="2" customFormat="1" ht="15" customHeight="1" hidden="1">
      <c r="A74" s="36">
        <v>2007</v>
      </c>
      <c r="B74" s="34" t="s">
        <v>18</v>
      </c>
      <c r="C74" s="33">
        <v>5805.9</v>
      </c>
      <c r="D74" s="33">
        <v>5808.78</v>
      </c>
      <c r="E74" s="33">
        <v>5799.62</v>
      </c>
      <c r="F74" s="33">
        <v>5924.11</v>
      </c>
      <c r="G74" s="33">
        <v>5833.7</v>
      </c>
      <c r="H74" s="33">
        <v>5921.6</v>
      </c>
      <c r="I74" s="33">
        <v>5980.54</v>
      </c>
      <c r="J74" s="33">
        <v>5950.39</v>
      </c>
      <c r="K74" s="33">
        <v>5977.58</v>
      </c>
      <c r="L74" s="33">
        <v>6111.3</v>
      </c>
      <c r="M74" s="33">
        <v>6115.98</v>
      </c>
      <c r="N74" s="33">
        <v>6055.71</v>
      </c>
      <c r="O74" s="39">
        <f>SUM(C74:N74)/12</f>
        <v>5940.434166666667</v>
      </c>
      <c r="P74" s="32">
        <v>2007</v>
      </c>
    </row>
    <row r="75" spans="1:16" s="2" customFormat="1" ht="15" customHeight="1" hidden="1">
      <c r="A75" s="37"/>
      <c r="B75" s="34" t="s">
        <v>19</v>
      </c>
      <c r="C75" s="33">
        <v>5924.69</v>
      </c>
      <c r="D75" s="33">
        <v>5927.63</v>
      </c>
      <c r="E75" s="33">
        <v>5918.3</v>
      </c>
      <c r="F75" s="33">
        <v>6045.3</v>
      </c>
      <c r="G75" s="33">
        <v>5953.05</v>
      </c>
      <c r="H75" s="33">
        <v>6042.75</v>
      </c>
      <c r="I75" s="33">
        <v>6102.88</v>
      </c>
      <c r="J75" s="33">
        <v>6071.81</v>
      </c>
      <c r="K75" s="33">
        <v>6099.85</v>
      </c>
      <c r="L75" s="33">
        <v>6236.28</v>
      </c>
      <c r="M75" s="33">
        <v>6240.75</v>
      </c>
      <c r="N75" s="33">
        <v>6179.24</v>
      </c>
      <c r="O75" s="39">
        <f>SUM(C75:N75)/12</f>
        <v>6061.8775</v>
      </c>
      <c r="P75" s="50"/>
    </row>
    <row r="76" spans="1:16" s="2" customFormat="1" ht="15" customHeight="1" hidden="1">
      <c r="A76" s="37"/>
      <c r="B76" s="34" t="s">
        <v>26</v>
      </c>
      <c r="C76" s="33">
        <v>5865.295</v>
      </c>
      <c r="D76" s="33">
        <v>5868.205</v>
      </c>
      <c r="E76" s="33">
        <v>5858.96</v>
      </c>
      <c r="F76" s="33">
        <v>5984.705</v>
      </c>
      <c r="G76" s="33">
        <v>5893.375</v>
      </c>
      <c r="H76" s="33">
        <v>5982.175</v>
      </c>
      <c r="I76" s="33">
        <v>6041.71</v>
      </c>
      <c r="J76" s="33">
        <v>6011.1</v>
      </c>
      <c r="K76" s="33">
        <v>6038.715</v>
      </c>
      <c r="L76" s="33">
        <v>6173.79</v>
      </c>
      <c r="M76" s="33">
        <v>6178.365</v>
      </c>
      <c r="N76" s="33">
        <v>6117.475</v>
      </c>
      <c r="O76" s="39">
        <f>SUM(C76:N76)/12</f>
        <v>6001.155833333334</v>
      </c>
      <c r="P76" s="50"/>
    </row>
    <row r="77" spans="1:16" s="2" customFormat="1" ht="15" customHeight="1" hidden="1">
      <c r="A77" s="37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9"/>
      <c r="P77" s="50"/>
    </row>
    <row r="78" spans="1:16" s="2" customFormat="1" ht="15" customHeight="1">
      <c r="A78" s="37">
        <v>2008</v>
      </c>
      <c r="B78" s="34" t="s">
        <v>18</v>
      </c>
      <c r="C78" s="33">
        <v>5855.52</v>
      </c>
      <c r="D78" s="33">
        <v>5855.91</v>
      </c>
      <c r="E78" s="33">
        <v>5850.15</v>
      </c>
      <c r="F78" s="33">
        <v>5795.27</v>
      </c>
      <c r="G78" s="33">
        <v>5872.48</v>
      </c>
      <c r="H78" s="33">
        <v>5854.62</v>
      </c>
      <c r="I78" s="33">
        <v>5822.45</v>
      </c>
      <c r="J78" s="33">
        <v>5373.38</v>
      </c>
      <c r="K78" s="33">
        <v>5339.65</v>
      </c>
      <c r="L78" s="33">
        <v>4830.41</v>
      </c>
      <c r="M78" s="33">
        <v>4613.38</v>
      </c>
      <c r="N78" s="33">
        <v>4344.84</v>
      </c>
      <c r="O78" s="39">
        <f>SUM(C78:N78)/12</f>
        <v>5450.671666666666</v>
      </c>
      <c r="P78" s="50">
        <v>2008</v>
      </c>
    </row>
    <row r="79" spans="1:16" s="2" customFormat="1" ht="15" customHeight="1">
      <c r="A79" s="37"/>
      <c r="B79" s="34" t="s">
        <v>19</v>
      </c>
      <c r="C79" s="33">
        <v>5975.01</v>
      </c>
      <c r="D79" s="33">
        <v>5975.71</v>
      </c>
      <c r="E79" s="33">
        <v>5969.53</v>
      </c>
      <c r="F79" s="33">
        <v>5913.85</v>
      </c>
      <c r="G79" s="33">
        <v>5932.11</v>
      </c>
      <c r="H79" s="33">
        <v>5974.4</v>
      </c>
      <c r="I79" s="33">
        <v>5941.57</v>
      </c>
      <c r="J79" s="33">
        <v>5483.43</v>
      </c>
      <c r="K79" s="33">
        <v>5448.74</v>
      </c>
      <c r="L79" s="33">
        <v>4929.21</v>
      </c>
      <c r="M79" s="33">
        <v>4707.79</v>
      </c>
      <c r="N79" s="33">
        <v>4434.16</v>
      </c>
      <c r="O79" s="39">
        <f>SUM(C79:N79)/12</f>
        <v>5557.125833333333</v>
      </c>
      <c r="P79" s="50"/>
    </row>
    <row r="80" spans="1:16" s="2" customFormat="1" ht="15" customHeight="1">
      <c r="A80" s="37"/>
      <c r="B80" s="34" t="s">
        <v>26</v>
      </c>
      <c r="C80" s="33">
        <v>5915.265</v>
      </c>
      <c r="D80" s="33">
        <v>5915.8099999999995</v>
      </c>
      <c r="E80" s="33">
        <v>5909.84</v>
      </c>
      <c r="F80" s="33">
        <v>5854.56</v>
      </c>
      <c r="G80" s="33">
        <v>5902.295</v>
      </c>
      <c r="H80" s="33">
        <v>5914.51</v>
      </c>
      <c r="I80" s="33">
        <v>5882.01</v>
      </c>
      <c r="J80" s="33">
        <v>5428.405000000001</v>
      </c>
      <c r="K80" s="33">
        <v>5394.195</v>
      </c>
      <c r="L80" s="33">
        <v>4879.8099999999995</v>
      </c>
      <c r="M80" s="33">
        <v>4660.585</v>
      </c>
      <c r="N80" s="33">
        <v>4389.5</v>
      </c>
      <c r="O80" s="39">
        <f>SUM(O78:O79)/2</f>
        <v>5503.898749999999</v>
      </c>
      <c r="P80" s="50"/>
    </row>
    <row r="81" spans="1:16" s="2" customFormat="1" ht="15" customHeight="1">
      <c r="A81" s="37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9"/>
      <c r="P81" s="50"/>
    </row>
    <row r="82" spans="1:16" s="2" customFormat="1" ht="15" customHeight="1">
      <c r="A82" s="37">
        <v>2009</v>
      </c>
      <c r="B82" s="34" t="s">
        <v>18</v>
      </c>
      <c r="C82" s="33">
        <v>4335.93</v>
      </c>
      <c r="D82" s="33">
        <v>4379.17</v>
      </c>
      <c r="E82" s="33">
        <v>4403.13</v>
      </c>
      <c r="F82" s="33">
        <v>4627.43</v>
      </c>
      <c r="G82" s="33">
        <v>5075.7</v>
      </c>
      <c r="H82" s="33">
        <v>5385.94</v>
      </c>
      <c r="I82" s="33">
        <v>5460.51</v>
      </c>
      <c r="J82" s="33">
        <v>5736.45</v>
      </c>
      <c r="K82" s="33">
        <v>5693.79</v>
      </c>
      <c r="L82" s="33">
        <v>6181.33</v>
      </c>
      <c r="M82" s="33">
        <v>6379.52</v>
      </c>
      <c r="N82" s="33">
        <v>6110.45</v>
      </c>
      <c r="O82" s="39">
        <f>SUM(C82:N82)/12</f>
        <v>5314.112499999999</v>
      </c>
      <c r="P82" s="50">
        <v>2009</v>
      </c>
    </row>
    <row r="83" spans="1:16" s="2" customFormat="1" ht="15" customHeight="1">
      <c r="A83" s="37"/>
      <c r="B83" s="34" t="s">
        <v>19</v>
      </c>
      <c r="C83" s="33">
        <v>4424.76</v>
      </c>
      <c r="D83" s="33">
        <v>4469.18</v>
      </c>
      <c r="E83" s="33">
        <v>4493.35</v>
      </c>
      <c r="F83" s="33">
        <v>4722.21</v>
      </c>
      <c r="G83" s="33">
        <v>5179.55</v>
      </c>
      <c r="H83" s="33">
        <v>5496.41</v>
      </c>
      <c r="I83" s="33">
        <v>5572.18</v>
      </c>
      <c r="J83" s="33">
        <v>5853.77</v>
      </c>
      <c r="K83" s="33">
        <v>5810.28</v>
      </c>
      <c r="L83" s="33">
        <v>6307.72</v>
      </c>
      <c r="M83" s="33">
        <v>6509.97</v>
      </c>
      <c r="N83" s="33">
        <v>6235.85</v>
      </c>
      <c r="O83" s="39">
        <f>SUM(C83:N83)/12</f>
        <v>5422.935833333334</v>
      </c>
      <c r="P83" s="3"/>
    </row>
    <row r="84" spans="1:18" s="2" customFormat="1" ht="15" customHeight="1">
      <c r="A84" s="37"/>
      <c r="B84" s="34" t="s">
        <v>26</v>
      </c>
      <c r="C84" s="33">
        <v>4380.345</v>
      </c>
      <c r="D84" s="33">
        <v>4424.175</v>
      </c>
      <c r="E84" s="33">
        <v>4448.24</v>
      </c>
      <c r="F84" s="33">
        <v>4674.82</v>
      </c>
      <c r="G84" s="33">
        <v>5127.625</v>
      </c>
      <c r="H84" s="33">
        <v>5441.174999999999</v>
      </c>
      <c r="I84" s="33">
        <v>5516.345</v>
      </c>
      <c r="J84" s="33">
        <v>5795.110000000001</v>
      </c>
      <c r="K84" s="33">
        <v>5752.035</v>
      </c>
      <c r="L84" s="33">
        <v>6244.525</v>
      </c>
      <c r="M84" s="33">
        <v>6444.745000000001</v>
      </c>
      <c r="N84" s="33">
        <v>6173.15</v>
      </c>
      <c r="O84" s="39">
        <f>SUM(O82:O83)/2</f>
        <v>5368.524166666666</v>
      </c>
      <c r="P84" s="3" t="s">
        <v>33</v>
      </c>
      <c r="R84" s="2" t="s">
        <v>33</v>
      </c>
    </row>
    <row r="85" spans="1:16" s="2" customFormat="1" ht="15" customHeight="1">
      <c r="A85" s="37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9"/>
      <c r="P85" s="3"/>
    </row>
    <row r="86" spans="1:16" s="2" customFormat="1" ht="15" customHeight="1">
      <c r="A86" s="37">
        <v>2010</v>
      </c>
      <c r="B86" s="34" t="s">
        <v>18</v>
      </c>
      <c r="C86" s="33">
        <v>6240.89</v>
      </c>
      <c r="D86" s="33">
        <v>5891.79</v>
      </c>
      <c r="E86" s="33">
        <v>5794.45</v>
      </c>
      <c r="F86" s="33">
        <v>5910.07</v>
      </c>
      <c r="G86" s="33">
        <v>5626.72</v>
      </c>
      <c r="H86" s="33">
        <v>5821.33</v>
      </c>
      <c r="I86" s="33">
        <v>6051.89</v>
      </c>
      <c r="J86" s="33">
        <v>6083.21</v>
      </c>
      <c r="K86" s="33">
        <v>6382.04</v>
      </c>
      <c r="L86" s="33">
        <v>6492.07</v>
      </c>
      <c r="M86" s="33">
        <v>6443.5</v>
      </c>
      <c r="N86" s="33">
        <v>6395.71</v>
      </c>
      <c r="O86" s="39">
        <f>SUM(C86:N86)/12</f>
        <v>6094.4725</v>
      </c>
      <c r="P86" s="50">
        <v>2010</v>
      </c>
    </row>
    <row r="87" spans="1:16" s="2" customFormat="1" ht="15" customHeight="1">
      <c r="A87" s="97"/>
      <c r="B87" s="34" t="s">
        <v>19</v>
      </c>
      <c r="C87" s="33">
        <v>6368.55</v>
      </c>
      <c r="D87" s="33">
        <v>6012.37</v>
      </c>
      <c r="E87" s="33">
        <v>5913.47</v>
      </c>
      <c r="F87" s="33">
        <v>6031.43</v>
      </c>
      <c r="G87" s="33">
        <v>5742.39</v>
      </c>
      <c r="H87" s="33">
        <v>5940.52</v>
      </c>
      <c r="I87" s="33">
        <v>6176.12</v>
      </c>
      <c r="J87" s="33">
        <v>6207.72</v>
      </c>
      <c r="K87" s="33">
        <v>6513.03</v>
      </c>
      <c r="L87" s="33">
        <v>6624.89</v>
      </c>
      <c r="M87" s="33">
        <v>6575.79</v>
      </c>
      <c r="N87" s="33">
        <v>6526.62</v>
      </c>
      <c r="O87" s="39">
        <f>SUM(C87:N87)/12</f>
        <v>6219.408333333333</v>
      </c>
      <c r="P87" s="3"/>
    </row>
    <row r="88" spans="1:16" s="2" customFormat="1" ht="15" customHeight="1">
      <c r="A88" s="97"/>
      <c r="B88" s="34" t="s">
        <v>26</v>
      </c>
      <c r="C88" s="33">
        <f>SUM(C86:C87)/2</f>
        <v>6304.72</v>
      </c>
      <c r="D88" s="33">
        <f aca="true" t="shared" si="10" ref="D88:N88">SUM(D86:D87)/2</f>
        <v>5952.08</v>
      </c>
      <c r="E88" s="33">
        <f t="shared" si="10"/>
        <v>5853.96</v>
      </c>
      <c r="F88" s="33">
        <f t="shared" si="10"/>
        <v>5970.75</v>
      </c>
      <c r="G88" s="33">
        <f t="shared" si="10"/>
        <v>5684.555</v>
      </c>
      <c r="H88" s="33">
        <f t="shared" si="10"/>
        <v>5880.925</v>
      </c>
      <c r="I88" s="33">
        <f t="shared" si="10"/>
        <v>6114.005</v>
      </c>
      <c r="J88" s="33">
        <f t="shared" si="10"/>
        <v>6145.465</v>
      </c>
      <c r="K88" s="33">
        <f t="shared" si="10"/>
        <v>6447.535</v>
      </c>
      <c r="L88" s="33">
        <f t="shared" si="10"/>
        <v>6558.48</v>
      </c>
      <c r="M88" s="33">
        <f t="shared" si="10"/>
        <v>6509.645</v>
      </c>
      <c r="N88" s="33">
        <f t="shared" si="10"/>
        <v>6461.165</v>
      </c>
      <c r="O88" s="39">
        <f>SUM(O86:O87)/2</f>
        <v>6156.940416666666</v>
      </c>
      <c r="P88" s="3"/>
    </row>
    <row r="89" spans="1:16" s="2" customFormat="1" ht="15" customHeight="1">
      <c r="A89" s="97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9"/>
      <c r="P89" s="3"/>
    </row>
    <row r="90" spans="1:16" s="2" customFormat="1" ht="15" customHeight="1">
      <c r="A90" s="37">
        <v>2011</v>
      </c>
      <c r="B90" s="34" t="s">
        <v>18</v>
      </c>
      <c r="C90" s="33">
        <v>6683.64</v>
      </c>
      <c r="D90" s="33">
        <v>6794.8</v>
      </c>
      <c r="E90" s="33">
        <v>6879.29</v>
      </c>
      <c r="F90" s="33">
        <v>7175.54</v>
      </c>
      <c r="G90" s="33">
        <v>7070.76</v>
      </c>
      <c r="H90" s="33">
        <v>6907</v>
      </c>
      <c r="I90" s="33">
        <v>7075.4</v>
      </c>
      <c r="J90" s="3">
        <v>7096.67</v>
      </c>
      <c r="K90" s="33">
        <v>6864.32</v>
      </c>
      <c r="L90" s="33">
        <v>7060.91</v>
      </c>
      <c r="M90" s="33">
        <v>6813.75</v>
      </c>
      <c r="N90" s="33">
        <v>6669.48</v>
      </c>
      <c r="O90" s="39">
        <f>SUM(C90:N90)/12</f>
        <v>6924.296666666666</v>
      </c>
      <c r="P90" s="50">
        <v>2011</v>
      </c>
    </row>
    <row r="91" spans="1:16" s="2" customFormat="1" ht="15" customHeight="1">
      <c r="A91" s="97"/>
      <c r="B91" s="34" t="s">
        <v>19</v>
      </c>
      <c r="C91" s="33">
        <v>6820.39</v>
      </c>
      <c r="D91" s="33">
        <v>6933.79</v>
      </c>
      <c r="E91" s="33">
        <v>7020.45</v>
      </c>
      <c r="F91" s="33">
        <v>7322.26</v>
      </c>
      <c r="G91" s="33">
        <v>7215.36</v>
      </c>
      <c r="H91" s="33">
        <v>7048.74</v>
      </c>
      <c r="I91" s="33">
        <v>7220.54</v>
      </c>
      <c r="J91" s="3">
        <v>7241.82</v>
      </c>
      <c r="K91" s="33">
        <v>7004.77</v>
      </c>
      <c r="L91" s="33">
        <v>7205.35</v>
      </c>
      <c r="M91" s="33">
        <v>6953.18</v>
      </c>
      <c r="N91" s="33">
        <v>6806</v>
      </c>
      <c r="O91" s="39">
        <f>SUM(C91:N91)/12</f>
        <v>7066.054166666666</v>
      </c>
      <c r="P91" s="3"/>
    </row>
    <row r="92" spans="1:16" s="2" customFormat="1" ht="15" customHeight="1">
      <c r="A92" s="97"/>
      <c r="B92" s="34" t="s">
        <v>26</v>
      </c>
      <c r="C92" s="33">
        <f aca="true" t="shared" si="11" ref="C92:O92">SUM(C90:C91)/2</f>
        <v>6752.015</v>
      </c>
      <c r="D92" s="33">
        <f t="shared" si="11"/>
        <v>6864.295</v>
      </c>
      <c r="E92" s="33">
        <f t="shared" si="11"/>
        <v>6949.87</v>
      </c>
      <c r="F92" s="33">
        <f t="shared" si="11"/>
        <v>7248.9</v>
      </c>
      <c r="G92" s="33">
        <f t="shared" si="11"/>
        <v>7143.0599999999995</v>
      </c>
      <c r="H92" s="33">
        <f t="shared" si="11"/>
        <v>6977.87</v>
      </c>
      <c r="I92" s="33">
        <f t="shared" si="11"/>
        <v>7147.969999999999</v>
      </c>
      <c r="J92" s="33">
        <f t="shared" si="11"/>
        <v>7169.245</v>
      </c>
      <c r="K92" s="33">
        <f t="shared" si="11"/>
        <v>6934.545</v>
      </c>
      <c r="L92" s="33">
        <f t="shared" si="11"/>
        <v>7133.13</v>
      </c>
      <c r="M92" s="33">
        <f t="shared" si="11"/>
        <v>6883.465</v>
      </c>
      <c r="N92" s="33">
        <f t="shared" si="11"/>
        <v>6737.74</v>
      </c>
      <c r="O92" s="39">
        <f t="shared" si="11"/>
        <v>6995.175416666666</v>
      </c>
      <c r="P92" s="3"/>
    </row>
    <row r="93" spans="1:19" s="2" customFormat="1" ht="15" customHeight="1">
      <c r="A93" s="97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9"/>
      <c r="P93" s="3"/>
      <c r="S93" s="2" t="s">
        <v>33</v>
      </c>
    </row>
    <row r="94" spans="1:16" s="2" customFormat="1" ht="15" customHeight="1">
      <c r="A94" s="37">
        <v>2012</v>
      </c>
      <c r="B94" s="34" t="s">
        <v>18</v>
      </c>
      <c r="C94" s="33">
        <v>6775.57</v>
      </c>
      <c r="D94" s="33">
        <v>6837.67</v>
      </c>
      <c r="E94" s="33">
        <v>6850.7</v>
      </c>
      <c r="F94" s="33">
        <v>6985.56</v>
      </c>
      <c r="G94" s="33">
        <v>6674.34</v>
      </c>
      <c r="H94" s="33">
        <v>6643.39</v>
      </c>
      <c r="I94" s="33">
        <v>6730.03</v>
      </c>
      <c r="J94" s="3">
        <v>6784.66</v>
      </c>
      <c r="K94" s="33">
        <v>6948.03</v>
      </c>
      <c r="L94" s="33">
        <v>6909.05</v>
      </c>
      <c r="M94" s="33">
        <v>6884.42</v>
      </c>
      <c r="N94" s="33">
        <v>6919.3</v>
      </c>
      <c r="O94" s="39">
        <f>SUM(C94:N94)/12</f>
        <v>6828.56</v>
      </c>
      <c r="P94" s="50">
        <v>2012</v>
      </c>
    </row>
    <row r="95" spans="1:16" s="2" customFormat="1" ht="15" customHeight="1">
      <c r="A95" s="97"/>
      <c r="B95" s="34" t="s">
        <v>19</v>
      </c>
      <c r="C95" s="33">
        <v>6914.21</v>
      </c>
      <c r="D95" s="33">
        <v>6978.01</v>
      </c>
      <c r="E95" s="33">
        <v>6990.86</v>
      </c>
      <c r="F95" s="33">
        <v>7128.87</v>
      </c>
      <c r="G95" s="33">
        <v>6810.93</v>
      </c>
      <c r="H95" s="33">
        <v>6779.34</v>
      </c>
      <c r="I95" s="33">
        <v>6867.74</v>
      </c>
      <c r="J95" s="3">
        <v>6923.9</v>
      </c>
      <c r="K95" s="33">
        <v>7090.58</v>
      </c>
      <c r="L95" s="33">
        <v>7050.81</v>
      </c>
      <c r="M95" s="33">
        <v>7025.24</v>
      </c>
      <c r="N95" s="33">
        <v>7060.83</v>
      </c>
      <c r="O95" s="39">
        <f>SUM(C95:N95)/12</f>
        <v>6968.443333333334</v>
      </c>
      <c r="P95" s="3"/>
    </row>
    <row r="96" spans="1:16" s="2" customFormat="1" ht="15" customHeight="1">
      <c r="A96" s="97"/>
      <c r="B96" s="34" t="s">
        <v>26</v>
      </c>
      <c r="C96" s="33">
        <f aca="true" t="shared" si="12" ref="C96:O96">SUM(C94:C95)/2</f>
        <v>6844.889999999999</v>
      </c>
      <c r="D96" s="33">
        <f t="shared" si="12"/>
        <v>6907.84</v>
      </c>
      <c r="E96" s="33">
        <f t="shared" si="12"/>
        <v>6920.78</v>
      </c>
      <c r="F96" s="33">
        <f t="shared" si="12"/>
        <v>7057.215</v>
      </c>
      <c r="G96" s="33">
        <f t="shared" si="12"/>
        <v>6742.635</v>
      </c>
      <c r="H96" s="33">
        <f t="shared" si="12"/>
        <v>6711.365</v>
      </c>
      <c r="I96" s="33">
        <f t="shared" si="12"/>
        <v>6798.885</v>
      </c>
      <c r="J96" s="33">
        <f t="shared" si="12"/>
        <v>6854.28</v>
      </c>
      <c r="K96" s="33">
        <f t="shared" si="12"/>
        <v>7019.305</v>
      </c>
      <c r="L96" s="33">
        <f t="shared" si="12"/>
        <v>6979.93</v>
      </c>
      <c r="M96" s="33">
        <f t="shared" si="12"/>
        <v>6954.83</v>
      </c>
      <c r="N96" s="33">
        <f t="shared" si="12"/>
        <v>6990.0650000000005</v>
      </c>
      <c r="O96" s="39">
        <f t="shared" si="12"/>
        <v>6898.501666666667</v>
      </c>
      <c r="P96" s="3"/>
    </row>
    <row r="97" spans="1:16" s="2" customFormat="1" ht="15" customHeight="1">
      <c r="A97" s="97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9"/>
      <c r="P97" s="3"/>
    </row>
    <row r="98" spans="1:16" s="2" customFormat="1" ht="15" customHeight="1">
      <c r="A98" s="16">
        <v>2013</v>
      </c>
      <c r="B98" s="34" t="s">
        <v>18</v>
      </c>
      <c r="C98" s="33">
        <v>6750.51</v>
      </c>
      <c r="D98" s="33">
        <v>6473.73</v>
      </c>
      <c r="E98" s="33">
        <v>6471.06</v>
      </c>
      <c r="F98" s="33">
        <v>6627</v>
      </c>
      <c r="G98" s="33">
        <v>6516.89</v>
      </c>
      <c r="H98" s="33">
        <v>6514.97</v>
      </c>
      <c r="I98" s="33">
        <v>6497.106956521738</v>
      </c>
      <c r="J98" s="33">
        <v>6639.74</v>
      </c>
      <c r="K98" s="33">
        <v>6919.47</v>
      </c>
      <c r="L98" s="33">
        <v>6909.17</v>
      </c>
      <c r="M98" s="33">
        <v>7057.86</v>
      </c>
      <c r="N98" s="33">
        <v>7126.49</v>
      </c>
      <c r="O98" s="39">
        <f>SUM(C98:N98)/12</f>
        <v>6708.666413043479</v>
      </c>
      <c r="P98" s="3">
        <v>2013</v>
      </c>
    </row>
    <row r="99" spans="1:16" s="2" customFormat="1" ht="15" customHeight="1">
      <c r="A99" s="97"/>
      <c r="B99" s="34" t="s">
        <v>19</v>
      </c>
      <c r="C99" s="33">
        <v>6889.07</v>
      </c>
      <c r="D99" s="33">
        <v>6606.26</v>
      </c>
      <c r="E99" s="33">
        <v>6603.97</v>
      </c>
      <c r="F99" s="33">
        <v>6763.06</v>
      </c>
      <c r="G99" s="33">
        <v>6650.3</v>
      </c>
      <c r="H99" s="33">
        <v>6648.77</v>
      </c>
      <c r="I99" s="33">
        <v>6630.4365217391305</v>
      </c>
      <c r="J99" s="33">
        <v>6775.62</v>
      </c>
      <c r="K99" s="33">
        <v>7061.44</v>
      </c>
      <c r="L99" s="33">
        <v>7050.49</v>
      </c>
      <c r="M99" s="33">
        <v>7202.65</v>
      </c>
      <c r="N99" s="33">
        <v>7272.2</v>
      </c>
      <c r="O99" s="39">
        <f>SUM(C99:N99)/12</f>
        <v>6846.188876811594</v>
      </c>
      <c r="P99" s="3"/>
    </row>
    <row r="100" spans="1:16" s="2" customFormat="1" ht="15" customHeight="1">
      <c r="A100" s="97"/>
      <c r="B100" s="34" t="s">
        <v>26</v>
      </c>
      <c r="C100" s="33">
        <f aca="true" t="shared" si="13" ref="C100:O100">SUM(C98:C99)/2</f>
        <v>6819.79</v>
      </c>
      <c r="D100" s="33">
        <f t="shared" si="13"/>
        <v>6539.995</v>
      </c>
      <c r="E100" s="33">
        <f t="shared" si="13"/>
        <v>6537.515</v>
      </c>
      <c r="F100" s="33">
        <f t="shared" si="13"/>
        <v>6695.030000000001</v>
      </c>
      <c r="G100" s="33">
        <f t="shared" si="13"/>
        <v>6583.595</v>
      </c>
      <c r="H100" s="33">
        <f t="shared" si="13"/>
        <v>6581.870000000001</v>
      </c>
      <c r="I100" s="33">
        <f t="shared" si="13"/>
        <v>6563.771739130434</v>
      </c>
      <c r="J100" s="33">
        <f t="shared" si="13"/>
        <v>6707.68</v>
      </c>
      <c r="K100" s="33">
        <f t="shared" si="13"/>
        <v>6990.455</v>
      </c>
      <c r="L100" s="33">
        <f t="shared" si="13"/>
        <v>6979.83</v>
      </c>
      <c r="M100" s="33">
        <f t="shared" si="13"/>
        <v>7130.254999999999</v>
      </c>
      <c r="N100" s="33">
        <f t="shared" si="13"/>
        <v>7199.344999999999</v>
      </c>
      <c r="O100" s="39">
        <f t="shared" si="13"/>
        <v>6777.427644927537</v>
      </c>
      <c r="P100" s="3"/>
    </row>
    <row r="101" spans="1:16" s="2" customFormat="1" ht="15" customHeight="1">
      <c r="A101" s="97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9"/>
      <c r="P101" s="3"/>
    </row>
    <row r="102" spans="1:18" s="2" customFormat="1" ht="15" customHeight="1">
      <c r="A102" s="16">
        <v>2014</v>
      </c>
      <c r="B102" s="34" t="s">
        <v>18</v>
      </c>
      <c r="C102" s="33">
        <v>7082.18</v>
      </c>
      <c r="D102" s="33">
        <v>7192.56</v>
      </c>
      <c r="E102" s="33">
        <v>7180.35</v>
      </c>
      <c r="F102" s="33">
        <v>7274.17</v>
      </c>
      <c r="G102" s="33">
        <v>7225.8</v>
      </c>
      <c r="H102" s="33">
        <v>7422.31</v>
      </c>
      <c r="I102" s="33">
        <v>7526.56</v>
      </c>
      <c r="J102" s="33">
        <v>7507.73</v>
      </c>
      <c r="K102" s="33">
        <v>7561.4</v>
      </c>
      <c r="L102" s="33">
        <v>7567.46</v>
      </c>
      <c r="M102" s="33">
        <v>7603.39</v>
      </c>
      <c r="N102" s="33">
        <v>7629.35</v>
      </c>
      <c r="O102" s="39">
        <f>SUM(C102:N102)/12</f>
        <v>7397.771666666667</v>
      </c>
      <c r="P102" s="3">
        <v>2014</v>
      </c>
      <c r="R102" s="2" t="s">
        <v>33</v>
      </c>
    </row>
    <row r="103" spans="1:16" s="2" customFormat="1" ht="15" customHeight="1">
      <c r="A103" s="97"/>
      <c r="B103" s="34" t="s">
        <v>19</v>
      </c>
      <c r="C103" s="33">
        <v>7227.01</v>
      </c>
      <c r="D103" s="33">
        <v>7339.62</v>
      </c>
      <c r="E103" s="33">
        <v>7327.61</v>
      </c>
      <c r="F103" s="33">
        <v>7423.33</v>
      </c>
      <c r="G103" s="33">
        <v>7373.52</v>
      </c>
      <c r="H103" s="33">
        <v>7574.03</v>
      </c>
      <c r="I103" s="33">
        <v>7680.43</v>
      </c>
      <c r="J103" s="33">
        <v>7661.25</v>
      </c>
      <c r="K103" s="33">
        <v>7716.53</v>
      </c>
      <c r="L103" s="33">
        <v>7722.75</v>
      </c>
      <c r="M103" s="33">
        <v>7758.98</v>
      </c>
      <c r="N103" s="33">
        <v>7785.97</v>
      </c>
      <c r="O103" s="39">
        <f>SUM(C103:N103)/12</f>
        <v>7549.2525</v>
      </c>
      <c r="P103" s="3"/>
    </row>
    <row r="104" spans="1:20" s="2" customFormat="1" ht="15" customHeight="1">
      <c r="A104" s="97"/>
      <c r="B104" s="34" t="s">
        <v>26</v>
      </c>
      <c r="C104" s="33">
        <f aca="true" t="shared" si="14" ref="C104:O104">SUM(C102:C103)/2</f>
        <v>7154.595</v>
      </c>
      <c r="D104" s="33">
        <f t="shared" si="14"/>
        <v>7266.09</v>
      </c>
      <c r="E104" s="33">
        <f t="shared" si="14"/>
        <v>7253.98</v>
      </c>
      <c r="F104" s="33">
        <f t="shared" si="14"/>
        <v>7348.75</v>
      </c>
      <c r="G104" s="33">
        <f t="shared" si="14"/>
        <v>7299.66</v>
      </c>
      <c r="H104" s="33">
        <f t="shared" si="14"/>
        <v>7498.17</v>
      </c>
      <c r="I104" s="33">
        <f t="shared" si="14"/>
        <v>7603.495000000001</v>
      </c>
      <c r="J104" s="33">
        <f t="shared" si="14"/>
        <v>7584.49</v>
      </c>
      <c r="K104" s="33">
        <f t="shared" si="14"/>
        <v>7638.965</v>
      </c>
      <c r="L104" s="33">
        <f t="shared" si="14"/>
        <v>7645.105</v>
      </c>
      <c r="M104" s="33">
        <f t="shared" si="14"/>
        <v>7681.1849999999995</v>
      </c>
      <c r="N104" s="33">
        <f t="shared" si="14"/>
        <v>7707.66</v>
      </c>
      <c r="O104" s="39">
        <f t="shared" si="14"/>
        <v>7473.512083333333</v>
      </c>
      <c r="P104" s="3"/>
      <c r="T104" s="2" t="s">
        <v>33</v>
      </c>
    </row>
    <row r="105" spans="1:19" s="2" customFormat="1" ht="15" customHeight="1">
      <c r="A105" s="97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9"/>
      <c r="P105" s="3"/>
      <c r="S105" s="210" t="s">
        <v>33</v>
      </c>
    </row>
    <row r="106" spans="1:19" s="2" customFormat="1" ht="15" customHeight="1">
      <c r="A106" s="16">
        <v>2015</v>
      </c>
      <c r="B106" s="34" t="s">
        <v>18</v>
      </c>
      <c r="C106" s="33">
        <v>7347.95</v>
      </c>
      <c r="D106" s="33">
        <v>7472.09</v>
      </c>
      <c r="E106" s="33">
        <v>7113.01</v>
      </c>
      <c r="F106" s="33">
        <v>7388.5</v>
      </c>
      <c r="G106" s="33">
        <v>7417.73857142857</v>
      </c>
      <c r="H106" s="33">
        <v>7567.27</v>
      </c>
      <c r="I106" s="33">
        <v>7581.82</v>
      </c>
      <c r="J106" s="33">
        <v>7723.62</v>
      </c>
      <c r="K106" s="33">
        <v>7939.15</v>
      </c>
      <c r="L106" s="33">
        <v>8182.18</v>
      </c>
      <c r="M106" s="33">
        <v>8289.42</v>
      </c>
      <c r="N106" s="33">
        <v>8274.13</v>
      </c>
      <c r="O106" s="39">
        <f>SUM(C106:N106)/12</f>
        <v>7691.406547619048</v>
      </c>
      <c r="P106" s="3">
        <v>2015</v>
      </c>
      <c r="S106" s="210"/>
    </row>
    <row r="107" spans="1:19" s="2" customFormat="1" ht="15" customHeight="1">
      <c r="A107" s="97"/>
      <c r="B107" s="34" t="s">
        <v>19</v>
      </c>
      <c r="C107" s="33">
        <v>7498.38</v>
      </c>
      <c r="D107" s="33">
        <v>7626.02</v>
      </c>
      <c r="E107" s="33">
        <v>7259.66</v>
      </c>
      <c r="F107" s="33">
        <v>7540.2</v>
      </c>
      <c r="G107" s="33">
        <v>7569.623333333332</v>
      </c>
      <c r="H107" s="33">
        <v>7722.59</v>
      </c>
      <c r="I107" s="33">
        <v>7736.97</v>
      </c>
      <c r="J107" s="33">
        <v>7881.93</v>
      </c>
      <c r="K107" s="33">
        <v>8102.74</v>
      </c>
      <c r="L107" s="33">
        <v>8349.11</v>
      </c>
      <c r="M107" s="33">
        <v>8460.27</v>
      </c>
      <c r="N107" s="33">
        <v>8443.56</v>
      </c>
      <c r="O107" s="39">
        <f>SUM(C107:N107)/12</f>
        <v>7849.254444444444</v>
      </c>
      <c r="P107" s="3"/>
      <c r="S107" s="210"/>
    </row>
    <row r="108" spans="1:19" s="2" customFormat="1" ht="15" customHeight="1">
      <c r="A108" s="97"/>
      <c r="B108" s="34" t="s">
        <v>26</v>
      </c>
      <c r="C108" s="33">
        <f aca="true" t="shared" si="15" ref="C108:O108">SUM(C106:C107)/2</f>
        <v>7423.165</v>
      </c>
      <c r="D108" s="33">
        <f t="shared" si="15"/>
        <v>7549.055</v>
      </c>
      <c r="E108" s="33">
        <f t="shared" si="15"/>
        <v>7186.335</v>
      </c>
      <c r="F108" s="33">
        <f t="shared" si="15"/>
        <v>7464.35</v>
      </c>
      <c r="G108" s="33">
        <f t="shared" si="15"/>
        <v>7493.680952380952</v>
      </c>
      <c r="H108" s="33">
        <f t="shared" si="15"/>
        <v>7644.93</v>
      </c>
      <c r="I108" s="33">
        <f t="shared" si="15"/>
        <v>7659.395</v>
      </c>
      <c r="J108" s="33">
        <f t="shared" si="15"/>
        <v>7802.775</v>
      </c>
      <c r="K108" s="33">
        <f t="shared" si="15"/>
        <v>8020.945</v>
      </c>
      <c r="L108" s="33">
        <f t="shared" si="15"/>
        <v>8265.645</v>
      </c>
      <c r="M108" s="33">
        <f t="shared" si="15"/>
        <v>8374.845000000001</v>
      </c>
      <c r="N108" s="33">
        <f t="shared" si="15"/>
        <v>8358.845</v>
      </c>
      <c r="O108" s="39">
        <f t="shared" si="15"/>
        <v>7770.3304960317455</v>
      </c>
      <c r="P108" s="3"/>
      <c r="S108" s="210"/>
    </row>
    <row r="109" spans="1:19" s="2" customFormat="1" ht="15" customHeight="1">
      <c r="A109" s="97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9"/>
      <c r="P109" s="3"/>
      <c r="R109" s="2" t="s">
        <v>33</v>
      </c>
      <c r="S109" s="210"/>
    </row>
    <row r="110" spans="1:19" s="2" customFormat="1" ht="15" customHeight="1">
      <c r="A110" s="16">
        <v>2016</v>
      </c>
      <c r="B110" s="34" t="s">
        <v>18</v>
      </c>
      <c r="C110" s="33">
        <v>8173.89</v>
      </c>
      <c r="D110" s="33">
        <v>7974.47</v>
      </c>
      <c r="E110" s="33">
        <v>8444.54</v>
      </c>
      <c r="F110" s="33">
        <v>8763.58</v>
      </c>
      <c r="G110" s="33">
        <v>8822.64</v>
      </c>
      <c r="H110" s="33">
        <v>8190.63</v>
      </c>
      <c r="I110" s="33">
        <v>7969.9</v>
      </c>
      <c r="J110" s="33">
        <v>8130.94</v>
      </c>
      <c r="K110" s="33">
        <v>8433.85</v>
      </c>
      <c r="L110" s="33">
        <v>8488.92</v>
      </c>
      <c r="M110" s="33">
        <v>8904.17</v>
      </c>
      <c r="N110" s="33">
        <v>8743.27</v>
      </c>
      <c r="O110" s="39">
        <f>SUM(C110:N110)/12</f>
        <v>8420.066666666668</v>
      </c>
      <c r="P110" s="3">
        <v>2016</v>
      </c>
      <c r="S110" s="210"/>
    </row>
    <row r="111" spans="1:19" s="2" customFormat="1" ht="15" customHeight="1">
      <c r="A111" s="97"/>
      <c r="B111" s="34" t="s">
        <v>19</v>
      </c>
      <c r="C111" s="33">
        <v>8340.76</v>
      </c>
      <c r="D111" s="33">
        <v>8137.33</v>
      </c>
      <c r="E111" s="33">
        <v>8616.94</v>
      </c>
      <c r="F111" s="33">
        <v>8941.24</v>
      </c>
      <c r="G111" s="33">
        <v>9002.72</v>
      </c>
      <c r="H111" s="33">
        <v>8359.21</v>
      </c>
      <c r="I111" s="33">
        <v>8132.76</v>
      </c>
      <c r="J111" s="33">
        <v>8297.73</v>
      </c>
      <c r="K111" s="33">
        <v>8608.21</v>
      </c>
      <c r="L111" s="33">
        <v>8663.27</v>
      </c>
      <c r="M111" s="33">
        <v>9085.51</v>
      </c>
      <c r="N111" s="33">
        <v>8922.82</v>
      </c>
      <c r="O111" s="39">
        <f>SUM(C111:N111)/12</f>
        <v>8592.375</v>
      </c>
      <c r="P111" s="3"/>
      <c r="S111" s="210"/>
    </row>
    <row r="112" spans="1:19" s="2" customFormat="1" ht="15" customHeight="1">
      <c r="A112" s="97"/>
      <c r="B112" s="34" t="s">
        <v>26</v>
      </c>
      <c r="C112" s="33">
        <f aca="true" t="shared" si="16" ref="C112:O112">SUM(C110:C111)/2</f>
        <v>8257.325</v>
      </c>
      <c r="D112" s="33">
        <f t="shared" si="16"/>
        <v>8055.9</v>
      </c>
      <c r="E112" s="33">
        <f t="shared" si="16"/>
        <v>8530.740000000002</v>
      </c>
      <c r="F112" s="33">
        <f t="shared" si="16"/>
        <v>8852.41</v>
      </c>
      <c r="G112" s="33">
        <f t="shared" si="16"/>
        <v>8912.68</v>
      </c>
      <c r="H112" s="33">
        <f t="shared" si="16"/>
        <v>8274.92</v>
      </c>
      <c r="I112" s="33">
        <f t="shared" si="16"/>
        <v>8051.33</v>
      </c>
      <c r="J112" s="33">
        <f t="shared" si="16"/>
        <v>8214.335</v>
      </c>
      <c r="K112" s="33">
        <f t="shared" si="16"/>
        <v>8521.029999999999</v>
      </c>
      <c r="L112" s="33">
        <f t="shared" si="16"/>
        <v>8576.095000000001</v>
      </c>
      <c r="M112" s="33">
        <f t="shared" si="16"/>
        <v>8994.84</v>
      </c>
      <c r="N112" s="33">
        <f t="shared" si="16"/>
        <v>8833.045</v>
      </c>
      <c r="O112" s="39">
        <f t="shared" si="16"/>
        <v>8506.220833333333</v>
      </c>
      <c r="P112" s="3"/>
      <c r="S112" s="210"/>
    </row>
    <row r="113" spans="1:19" s="2" customFormat="1" ht="15" customHeight="1">
      <c r="A113" s="97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9"/>
      <c r="P113" s="3"/>
      <c r="S113" s="210"/>
    </row>
    <row r="114" spans="1:19" s="2" customFormat="1" ht="15" customHeight="1">
      <c r="A114" s="97">
        <v>2017</v>
      </c>
      <c r="B114" s="34" t="s">
        <v>18</v>
      </c>
      <c r="C114" s="33">
        <v>8989.95</v>
      </c>
      <c r="D114" s="33">
        <v>8905.51</v>
      </c>
      <c r="E114" s="33">
        <v>8956.17</v>
      </c>
      <c r="F114" s="33">
        <v>9297.9</v>
      </c>
      <c r="G114" s="33">
        <v>9333.570454545454</v>
      </c>
      <c r="H114" s="33">
        <v>9294.734285714285</v>
      </c>
      <c r="I114" s="33">
        <v>9493.144761904763</v>
      </c>
      <c r="J114" s="33">
        <v>9563.551304347824</v>
      </c>
      <c r="K114" s="33">
        <v>9888.669</v>
      </c>
      <c r="L114" s="33">
        <v>9841.315454545454</v>
      </c>
      <c r="M114" s="33">
        <v>9857.669523809524</v>
      </c>
      <c r="N114" s="33">
        <v>10005.068947368422</v>
      </c>
      <c r="O114" s="39">
        <v>9452.271144352977</v>
      </c>
      <c r="P114" s="3">
        <v>2017</v>
      </c>
      <c r="S114" s="210"/>
    </row>
    <row r="115" spans="1:19" s="2" customFormat="1" ht="15" customHeight="1">
      <c r="A115" s="97"/>
      <c r="B115" s="34" t="s">
        <v>19</v>
      </c>
      <c r="C115" s="33">
        <v>9173.77</v>
      </c>
      <c r="D115" s="33">
        <v>9087.62</v>
      </c>
      <c r="E115" s="33">
        <v>9137.83</v>
      </c>
      <c r="F115" s="33">
        <v>9489.39</v>
      </c>
      <c r="G115" s="33">
        <v>9517.73636363636</v>
      </c>
      <c r="H115" s="33">
        <v>9484.795714285712</v>
      </c>
      <c r="I115" s="33">
        <v>9682.733333333334</v>
      </c>
      <c r="J115" s="33">
        <v>9759.438695652172</v>
      </c>
      <c r="K115" s="33">
        <v>10091.016999999998</v>
      </c>
      <c r="L115" s="33">
        <v>10042.105</v>
      </c>
      <c r="M115" s="33">
        <v>10059.294285714286</v>
      </c>
      <c r="N115" s="33">
        <v>10209.402631578947</v>
      </c>
      <c r="O115" s="39">
        <v>9644.5944186834</v>
      </c>
      <c r="P115" s="3"/>
      <c r="S115" s="210"/>
    </row>
    <row r="116" spans="1:19" s="2" customFormat="1" ht="15" customHeight="1">
      <c r="A116" s="97"/>
      <c r="B116" s="34" t="s">
        <v>26</v>
      </c>
      <c r="C116" s="33">
        <v>9081.86</v>
      </c>
      <c r="D116" s="33">
        <v>8996.565</v>
      </c>
      <c r="E116" s="33">
        <v>9047</v>
      </c>
      <c r="F116" s="33">
        <v>9393.645</v>
      </c>
      <c r="G116" s="33">
        <v>9425.653409090908</v>
      </c>
      <c r="H116" s="33">
        <v>9389.765</v>
      </c>
      <c r="I116" s="33">
        <v>9587.93904761905</v>
      </c>
      <c r="J116" s="33">
        <v>9661.494999999999</v>
      </c>
      <c r="K116" s="33">
        <v>9989.842999999999</v>
      </c>
      <c r="L116" s="33">
        <v>9941.710227272728</v>
      </c>
      <c r="M116" s="33">
        <v>9958.481904761906</v>
      </c>
      <c r="N116" s="33">
        <v>10107.235789473685</v>
      </c>
      <c r="O116" s="39">
        <v>9548.43278151819</v>
      </c>
      <c r="P116" s="3"/>
      <c r="S116" s="210"/>
    </row>
    <row r="117" spans="1:19" s="2" customFormat="1" ht="15" customHeight="1">
      <c r="A117" s="97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9"/>
      <c r="P117" s="3"/>
      <c r="S117" s="210"/>
    </row>
    <row r="118" spans="1:16" s="2" customFormat="1" ht="15" customHeight="1">
      <c r="A118" s="16">
        <v>2018</v>
      </c>
      <c r="B118" s="34" t="s">
        <v>18</v>
      </c>
      <c r="C118" s="33">
        <v>10599.17</v>
      </c>
      <c r="D118" s="33">
        <v>10424.7</v>
      </c>
      <c r="E118" s="33">
        <v>10609.28</v>
      </c>
      <c r="F118" s="33">
        <v>10442.54</v>
      </c>
      <c r="G118" s="33">
        <v>10085.77</v>
      </c>
      <c r="H118" s="33">
        <v>10040.96</v>
      </c>
      <c r="I118" s="33">
        <v>10418.53</v>
      </c>
      <c r="J118" s="33">
        <v>10737.85</v>
      </c>
      <c r="K118" s="33">
        <v>10686.8</v>
      </c>
      <c r="L118" s="33">
        <v>10686.10739130435</v>
      </c>
      <c r="M118" s="33">
        <v>10600.93</v>
      </c>
      <c r="N118" s="33"/>
      <c r="O118" s="39">
        <f>SUM(C118:N118)/12</f>
        <v>9611.05311594203</v>
      </c>
      <c r="P118" s="3">
        <v>2018</v>
      </c>
    </row>
    <row r="119" spans="1:16" s="2" customFormat="1" ht="15" customHeight="1">
      <c r="A119" s="97"/>
      <c r="B119" s="34" t="s">
        <v>19</v>
      </c>
      <c r="C119" s="33">
        <v>10817.12</v>
      </c>
      <c r="D119" s="33">
        <v>10637.59</v>
      </c>
      <c r="E119" s="33">
        <v>10826.69</v>
      </c>
      <c r="F119" s="33">
        <v>10656.61</v>
      </c>
      <c r="G119" s="33">
        <v>10290.3</v>
      </c>
      <c r="H119" s="33">
        <v>10247.72</v>
      </c>
      <c r="I119" s="33">
        <v>10631.43</v>
      </c>
      <c r="J119" s="33">
        <v>10959.83</v>
      </c>
      <c r="K119" s="33">
        <v>10904.37</v>
      </c>
      <c r="L119" s="33">
        <v>10905.485652173913</v>
      </c>
      <c r="M119" s="33">
        <v>10816.79</v>
      </c>
      <c r="N119" s="33"/>
      <c r="O119" s="39">
        <f>SUM(C119:N119)/12</f>
        <v>9807.827971014493</v>
      </c>
      <c r="P119" s="3"/>
    </row>
    <row r="120" spans="1:15" ht="15.75" thickBot="1">
      <c r="A120" s="98"/>
      <c r="B120" s="35" t="s">
        <v>26</v>
      </c>
      <c r="C120" s="38">
        <v>10708.145</v>
      </c>
      <c r="D120" s="38">
        <v>10531.145</v>
      </c>
      <c r="E120" s="200">
        <v>10717.985</v>
      </c>
      <c r="F120" s="38">
        <v>10549.575</v>
      </c>
      <c r="G120" s="38">
        <v>10188.035</v>
      </c>
      <c r="H120" s="38">
        <v>10144.34</v>
      </c>
      <c r="I120" s="38">
        <v>10524.98</v>
      </c>
      <c r="J120" s="38">
        <v>10848.84</v>
      </c>
      <c r="K120" s="38">
        <v>10795.585</v>
      </c>
      <c r="L120" s="38">
        <v>10795.79652173913</v>
      </c>
      <c r="M120" s="38">
        <v>10708.86</v>
      </c>
      <c r="N120" s="38"/>
      <c r="O120" s="38">
        <f>SUM(C120:N120)/12</f>
        <v>9709.440543478262</v>
      </c>
    </row>
    <row r="121" ht="12.75">
      <c r="A121" s="2" t="s">
        <v>16</v>
      </c>
    </row>
    <row r="122" spans="17:18" ht="12.75">
      <c r="Q122" t="s">
        <v>33</v>
      </c>
      <c r="R122" t="s">
        <v>33</v>
      </c>
    </row>
    <row r="123" ht="12.75">
      <c r="P123" s="150" t="s">
        <v>33</v>
      </c>
    </row>
    <row r="124" ht="12.75">
      <c r="G124" t="s">
        <v>33</v>
      </c>
    </row>
    <row r="125" ht="12.75">
      <c r="K125" t="s">
        <v>33</v>
      </c>
    </row>
    <row r="128" spans="12:16" ht="12.75">
      <c r="L128" t="s">
        <v>33</v>
      </c>
      <c r="P128"/>
    </row>
  </sheetData>
  <sheetProtection/>
  <mergeCells count="2">
    <mergeCell ref="A1:O1"/>
    <mergeCell ref="A2:O2"/>
  </mergeCells>
  <printOptions/>
  <pageMargins left="0.62" right="0.28" top="0.37" bottom="0.26" header="0.17" footer="0.19"/>
  <pageSetup fitToHeight="1" fitToWidth="1" horizontalDpi="600" verticalDpi="600" orientation="landscape" paperSize="9" scale="71" r:id="rId1"/>
  <headerFooter alignWithMargins="0">
    <oddFooter>&amp;L&amp;D     &amp;T&amp;C&amp;F   (End-period)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52"/>
  <sheetViews>
    <sheetView zoomScale="75" zoomScaleNormal="75" zoomScalePageLayoutView="0" workbookViewId="0" topLeftCell="A1">
      <pane ySplit="4" topLeftCell="A35" activePane="bottomLeft" state="frozen"/>
      <selection pane="topLeft" activeCell="A4" sqref="A4"/>
      <selection pane="bottomLeft" activeCell="J48" sqref="J48"/>
    </sheetView>
  </sheetViews>
  <sheetFormatPr defaultColWidth="9.140625" defaultRowHeight="12.75"/>
  <cols>
    <col min="1" max="1" width="9.57421875" style="0" customWidth="1"/>
    <col min="2" max="2" width="13.140625" style="0" customWidth="1"/>
    <col min="3" max="3" width="13.57421875" style="0" customWidth="1"/>
    <col min="4" max="4" width="13.28125" style="0" customWidth="1"/>
    <col min="5" max="6" width="13.00390625" style="0" bestFit="1" customWidth="1"/>
    <col min="7" max="7" width="12.57421875" style="0" bestFit="1" customWidth="1"/>
    <col min="8" max="8" width="12.140625" style="0" bestFit="1" customWidth="1"/>
    <col min="9" max="9" width="12.57421875" style="0" bestFit="1" customWidth="1"/>
    <col min="10" max="10" width="11.7109375" style="0" customWidth="1"/>
    <col min="11" max="12" width="12.57421875" style="0" bestFit="1" customWidth="1"/>
    <col min="13" max="13" width="13.00390625" style="0" bestFit="1" customWidth="1"/>
    <col min="14" max="14" width="16.140625" style="0" customWidth="1"/>
    <col min="15" max="15" width="9.57421875" style="0" customWidth="1"/>
    <col min="16" max="16" width="15.00390625" style="0" customWidth="1"/>
  </cols>
  <sheetData>
    <row r="1" spans="1:18" ht="24" customHeight="1">
      <c r="A1" s="229" t="s">
        <v>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7"/>
      <c r="Q1" s="7"/>
      <c r="R1" s="7"/>
    </row>
    <row r="2" spans="1:18" ht="24" customHeight="1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7"/>
      <c r="Q2" s="7"/>
      <c r="R2" s="7"/>
    </row>
    <row r="3" spans="1:18" ht="24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7"/>
    </row>
    <row r="4" spans="1:57" ht="34.5" customHeight="1">
      <c r="A4" s="21" t="s">
        <v>1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9</v>
      </c>
      <c r="H4" s="12" t="s">
        <v>3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2" t="s">
        <v>1</v>
      </c>
      <c r="P4" s="7"/>
      <c r="Q4" s="7"/>
      <c r="R4" s="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ht="22.5" customHeight="1" thickBot="1">
      <c r="A5" s="99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  <c r="I5" s="100">
        <v>9</v>
      </c>
      <c r="J5" s="100">
        <v>10</v>
      </c>
      <c r="K5" s="100">
        <v>11</v>
      </c>
      <c r="L5" s="100">
        <v>12</v>
      </c>
      <c r="M5" s="100">
        <v>13</v>
      </c>
      <c r="N5" s="100">
        <v>14</v>
      </c>
      <c r="O5" s="101">
        <v>1</v>
      </c>
      <c r="P5" s="7"/>
      <c r="Q5" s="7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ht="22.5" customHeight="1" hidden="1">
      <c r="A6" s="69">
        <v>1985</v>
      </c>
      <c r="B6" s="40"/>
      <c r="C6" s="40">
        <v>3.24</v>
      </c>
      <c r="D6" s="40">
        <v>6.59</v>
      </c>
      <c r="E6" s="40">
        <v>7.15</v>
      </c>
      <c r="F6" s="40">
        <v>7.17</v>
      </c>
      <c r="G6" s="40">
        <v>7.32</v>
      </c>
      <c r="H6" s="40">
        <v>7.68</v>
      </c>
      <c r="I6" s="40">
        <v>7.71</v>
      </c>
      <c r="J6" s="40">
        <v>7.52</v>
      </c>
      <c r="K6" s="40">
        <v>7.62</v>
      </c>
      <c r="L6" s="40">
        <v>7.58</v>
      </c>
      <c r="M6" s="40">
        <v>7.6</v>
      </c>
      <c r="N6" s="40">
        <v>7.02</v>
      </c>
      <c r="O6" s="17">
        <v>1985</v>
      </c>
      <c r="P6" s="7"/>
      <c r="Q6" s="7"/>
      <c r="R6" s="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22.5" customHeight="1" hidden="1">
      <c r="A7" s="69">
        <v>1986</v>
      </c>
      <c r="B7" s="40">
        <v>7.43</v>
      </c>
      <c r="C7" s="40">
        <v>7.23</v>
      </c>
      <c r="D7" s="40">
        <v>7.28</v>
      </c>
      <c r="E7" s="40">
        <v>7.49</v>
      </c>
      <c r="F7" s="40">
        <v>7.16</v>
      </c>
      <c r="G7" s="40">
        <v>7.67</v>
      </c>
      <c r="H7" s="40">
        <v>22.55</v>
      </c>
      <c r="I7" s="40">
        <v>36.18</v>
      </c>
      <c r="J7" s="40">
        <v>39.3</v>
      </c>
      <c r="K7" s="40">
        <v>43.23</v>
      </c>
      <c r="L7" s="40">
        <v>45.87</v>
      </c>
      <c r="M7" s="40">
        <v>49.31</v>
      </c>
      <c r="N7" s="40">
        <v>23.39</v>
      </c>
      <c r="O7" s="17">
        <v>1986</v>
      </c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</row>
    <row r="8" spans="1:57" ht="22.5" customHeight="1" hidden="1">
      <c r="A8" s="69">
        <v>1987</v>
      </c>
      <c r="B8" s="40">
        <v>56.43</v>
      </c>
      <c r="C8" s="40">
        <v>61.24</v>
      </c>
      <c r="D8" s="40">
        <v>76.96</v>
      </c>
      <c r="E8" s="40">
        <v>84.52</v>
      </c>
      <c r="F8" s="40">
        <v>78.8</v>
      </c>
      <c r="G8" s="40">
        <v>62.2</v>
      </c>
      <c r="H8" s="40">
        <v>45.26</v>
      </c>
      <c r="I8" s="40">
        <v>37.44</v>
      </c>
      <c r="J8" s="40">
        <v>37.9</v>
      </c>
      <c r="K8" s="40">
        <v>38.19</v>
      </c>
      <c r="L8" s="40">
        <v>40.88</v>
      </c>
      <c r="M8" s="40">
        <v>42.04</v>
      </c>
      <c r="N8" s="40">
        <v>55.16</v>
      </c>
      <c r="O8" s="17">
        <v>1987</v>
      </c>
      <c r="P8" s="7"/>
      <c r="Q8" s="7"/>
      <c r="R8" s="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22.5" customHeight="1" hidden="1">
      <c r="A9" s="69">
        <v>1988</v>
      </c>
      <c r="B9" s="40">
        <v>41.69</v>
      </c>
      <c r="C9" s="40">
        <v>40.49</v>
      </c>
      <c r="D9" s="40">
        <v>45.46</v>
      </c>
      <c r="E9" s="40">
        <v>53.91</v>
      </c>
      <c r="F9" s="40">
        <v>56.53</v>
      </c>
      <c r="G9" s="40">
        <v>56.76</v>
      </c>
      <c r="H9" s="40">
        <v>58.33</v>
      </c>
      <c r="I9" s="40">
        <v>64.05</v>
      </c>
      <c r="J9" s="40">
        <v>67.76</v>
      </c>
      <c r="K9" s="40">
        <v>67.67</v>
      </c>
      <c r="L9" s="40">
        <v>70.59</v>
      </c>
      <c r="M9" s="40">
        <v>71.69</v>
      </c>
      <c r="N9" s="40">
        <v>57.91</v>
      </c>
      <c r="O9" s="17">
        <v>1988</v>
      </c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ht="22.5" customHeight="1" hidden="1">
      <c r="A10" s="69">
        <v>1989</v>
      </c>
      <c r="B10" s="40">
        <v>76.6</v>
      </c>
      <c r="C10" s="40">
        <v>77.36</v>
      </c>
      <c r="D10" s="40">
        <v>75.73</v>
      </c>
      <c r="E10" s="40">
        <v>117.05</v>
      </c>
      <c r="F10" s="40">
        <v>106.54</v>
      </c>
      <c r="G10" s="40">
        <v>101.78</v>
      </c>
      <c r="H10" s="40">
        <v>105.31</v>
      </c>
      <c r="I10" s="40">
        <v>104.16</v>
      </c>
      <c r="J10" s="40">
        <v>102.05</v>
      </c>
      <c r="K10" s="40">
        <v>104.11</v>
      </c>
      <c r="L10" s="40">
        <v>102.59</v>
      </c>
      <c r="M10" s="40">
        <v>103.55</v>
      </c>
      <c r="N10" s="40">
        <v>98.07</v>
      </c>
      <c r="O10" s="17">
        <v>1989</v>
      </c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ht="22.5" customHeight="1" hidden="1" thickBot="1">
      <c r="A11" s="118">
        <v>1990</v>
      </c>
      <c r="B11" s="119">
        <v>142.36</v>
      </c>
      <c r="C11" s="119">
        <v>203.82</v>
      </c>
      <c r="D11" s="119">
        <v>196.23</v>
      </c>
      <c r="E11" s="119">
        <v>198.33</v>
      </c>
      <c r="F11" s="119">
        <v>262.19</v>
      </c>
      <c r="G11" s="119">
        <v>277.32</v>
      </c>
      <c r="H11" s="119">
        <v>297.62</v>
      </c>
      <c r="I11" s="119">
        <v>314.56</v>
      </c>
      <c r="J11" s="119">
        <v>323.52</v>
      </c>
      <c r="K11" s="119">
        <v>349.04</v>
      </c>
      <c r="L11" s="119">
        <v>356.63</v>
      </c>
      <c r="M11" s="119">
        <v>355.49</v>
      </c>
      <c r="N11" s="119">
        <v>273.9</v>
      </c>
      <c r="O11" s="15">
        <v>1990</v>
      </c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ht="22.5" customHeight="1" hidden="1">
      <c r="A12" s="69">
        <v>1991</v>
      </c>
      <c r="B12" s="40">
        <v>378.93</v>
      </c>
      <c r="C12" s="40">
        <v>401.61</v>
      </c>
      <c r="D12" s="40">
        <v>390.47</v>
      </c>
      <c r="E12" s="40">
        <v>470.61</v>
      </c>
      <c r="F12" s="40">
        <v>431.69</v>
      </c>
      <c r="G12" s="40">
        <v>418.76</v>
      </c>
      <c r="H12" s="40">
        <v>464.04</v>
      </c>
      <c r="I12" s="40">
        <v>552.76</v>
      </c>
      <c r="J12" s="40">
        <v>608.24</v>
      </c>
      <c r="K12" s="40">
        <v>678.84</v>
      </c>
      <c r="L12" s="40">
        <v>746.83</v>
      </c>
      <c r="M12" s="40">
        <v>811.75</v>
      </c>
      <c r="N12" s="40">
        <v>529.56</v>
      </c>
      <c r="O12" s="17">
        <v>1991</v>
      </c>
      <c r="P12" s="7"/>
      <c r="Q12" s="7"/>
      <c r="R12" s="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ht="22.5" customHeight="1" hidden="1">
      <c r="A13" s="69">
        <v>1992</v>
      </c>
      <c r="B13" s="40">
        <v>803.34</v>
      </c>
      <c r="C13" s="40">
        <v>825.29</v>
      </c>
      <c r="D13" s="40">
        <v>823.28</v>
      </c>
      <c r="E13" s="40">
        <v>867.15</v>
      </c>
      <c r="F13" s="40">
        <v>900.33</v>
      </c>
      <c r="G13" s="40">
        <v>928.42</v>
      </c>
      <c r="H13" s="40">
        <v>979.91</v>
      </c>
      <c r="I13" s="40">
        <v>994.53</v>
      </c>
      <c r="J13" s="40">
        <v>949.33</v>
      </c>
      <c r="K13" s="40">
        <v>864.78</v>
      </c>
      <c r="L13" s="40">
        <v>796.31</v>
      </c>
      <c r="M13" s="40">
        <v>825.35</v>
      </c>
      <c r="N13" s="40">
        <v>879.84</v>
      </c>
      <c r="O13" s="17">
        <v>1992</v>
      </c>
      <c r="P13" s="7"/>
      <c r="Q13" s="7"/>
      <c r="R13" s="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ht="22.5" customHeight="1" hidden="1">
      <c r="A14" s="69">
        <v>1993</v>
      </c>
      <c r="B14" s="40">
        <v>847.1</v>
      </c>
      <c r="C14" s="40">
        <v>810.13</v>
      </c>
      <c r="D14" s="40">
        <v>819.64</v>
      </c>
      <c r="E14" s="40">
        <v>864.55</v>
      </c>
      <c r="F14" s="40">
        <v>873.82</v>
      </c>
      <c r="G14" s="40">
        <v>857.04</v>
      </c>
      <c r="H14" s="40">
        <v>850.12</v>
      </c>
      <c r="I14" s="40">
        <v>848.9</v>
      </c>
      <c r="J14" s="40">
        <v>870.85</v>
      </c>
      <c r="K14" s="40">
        <v>860.73</v>
      </c>
      <c r="L14" s="40">
        <v>857.12</v>
      </c>
      <c r="M14" s="40">
        <v>865.5</v>
      </c>
      <c r="N14" s="40">
        <v>852.13</v>
      </c>
      <c r="O14" s="17">
        <v>1993</v>
      </c>
      <c r="P14" s="7"/>
      <c r="Q14" s="7"/>
      <c r="R14" s="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22.5" customHeight="1" hidden="1">
      <c r="A15" s="69">
        <v>1994</v>
      </c>
      <c r="B15" s="40">
        <v>862.14</v>
      </c>
      <c r="C15" s="40">
        <v>853.93</v>
      </c>
      <c r="D15" s="40">
        <v>862.57</v>
      </c>
      <c r="E15" s="40">
        <v>852.79</v>
      </c>
      <c r="F15" s="40">
        <v>869.55</v>
      </c>
      <c r="G15" s="40">
        <v>888.49</v>
      </c>
      <c r="H15" s="40">
        <v>898.88</v>
      </c>
      <c r="I15" s="40">
        <v>909.09</v>
      </c>
      <c r="J15" s="40">
        <v>927.73</v>
      </c>
      <c r="K15" s="40">
        <v>949.67</v>
      </c>
      <c r="L15" s="40">
        <v>955.57</v>
      </c>
      <c r="M15" s="40">
        <v>952.91</v>
      </c>
      <c r="N15" s="40">
        <v>898.61</v>
      </c>
      <c r="O15" s="17">
        <v>1994</v>
      </c>
      <c r="P15" s="7"/>
      <c r="Q15" s="7"/>
      <c r="R15" s="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22.5" customHeight="1" hidden="1">
      <c r="A16" s="69">
        <v>1995</v>
      </c>
      <c r="B16" s="40">
        <v>976.83</v>
      </c>
      <c r="C16" s="40">
        <v>999.6</v>
      </c>
      <c r="D16" s="40">
        <v>1013.61</v>
      </c>
      <c r="E16" s="40">
        <v>1024.17</v>
      </c>
      <c r="F16" s="40">
        <v>1027.08</v>
      </c>
      <c r="G16" s="40">
        <v>1087.22</v>
      </c>
      <c r="H16" s="40">
        <v>1213.54</v>
      </c>
      <c r="I16" s="40">
        <v>1246.33</v>
      </c>
      <c r="J16" s="40">
        <v>1323.2</v>
      </c>
      <c r="K16" s="40">
        <v>1410.07</v>
      </c>
      <c r="L16" s="40">
        <v>1464.74</v>
      </c>
      <c r="M16" s="40">
        <v>1474.3</v>
      </c>
      <c r="N16" s="40">
        <v>1188.39</v>
      </c>
      <c r="O16" s="17">
        <v>1995</v>
      </c>
      <c r="P16" s="7"/>
      <c r="Q16" s="7"/>
      <c r="R16" s="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22.5" customHeight="1" hidden="1">
      <c r="A17" s="69">
        <v>1996</v>
      </c>
      <c r="B17" s="40">
        <v>1457.81</v>
      </c>
      <c r="C17" s="40">
        <v>1435</v>
      </c>
      <c r="D17" s="40">
        <v>1426.31</v>
      </c>
      <c r="E17" s="40">
        <v>1406.14</v>
      </c>
      <c r="F17" s="40">
        <v>1343.69</v>
      </c>
      <c r="G17" s="40">
        <v>1384.4</v>
      </c>
      <c r="H17" s="40">
        <v>1408.49</v>
      </c>
      <c r="I17" s="40">
        <v>1420.5</v>
      </c>
      <c r="J17" s="40">
        <v>1455.86</v>
      </c>
      <c r="K17" s="40">
        <v>1465.04</v>
      </c>
      <c r="L17" s="40">
        <v>1539.13</v>
      </c>
      <c r="M17" s="40">
        <v>1535.49</v>
      </c>
      <c r="N17" s="40">
        <v>1439.82</v>
      </c>
      <c r="O17" s="17">
        <v>1996</v>
      </c>
      <c r="P17" s="7"/>
      <c r="Q17" s="7"/>
      <c r="R17" s="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ht="22.5" customHeight="1" hidden="1">
      <c r="A18" s="69">
        <v>1997</v>
      </c>
      <c r="B18" s="40">
        <v>1509.19</v>
      </c>
      <c r="C18" s="40">
        <v>1451.28</v>
      </c>
      <c r="D18" s="40">
        <v>1367.41</v>
      </c>
      <c r="E18" s="40">
        <v>1343.53</v>
      </c>
      <c r="F18" s="40">
        <v>1340.63</v>
      </c>
      <c r="G18" s="40">
        <v>1333.76</v>
      </c>
      <c r="H18" s="40">
        <v>1332.53</v>
      </c>
      <c r="I18" s="40">
        <v>1605.23</v>
      </c>
      <c r="J18" s="40">
        <v>1712.25</v>
      </c>
      <c r="K18" s="40">
        <v>1867.74</v>
      </c>
      <c r="L18" s="40">
        <v>2111.55</v>
      </c>
      <c r="M18" s="40">
        <v>2185.34</v>
      </c>
      <c r="N18" s="40">
        <v>1596.7</v>
      </c>
      <c r="O18" s="17">
        <v>1997</v>
      </c>
      <c r="P18" s="7"/>
      <c r="Q18" s="7"/>
      <c r="R18" s="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spans="1:57" ht="22.5" customHeight="1" hidden="1">
      <c r="A19" s="69">
        <v>1998</v>
      </c>
      <c r="B19" s="40">
        <v>2441.32</v>
      </c>
      <c r="C19" s="40">
        <v>2655.62</v>
      </c>
      <c r="D19" s="40">
        <v>2566.58</v>
      </c>
      <c r="E19" s="40">
        <v>2514.84</v>
      </c>
      <c r="F19" s="40">
        <v>2530.87</v>
      </c>
      <c r="G19" s="40">
        <v>2507.61</v>
      </c>
      <c r="H19" s="40">
        <v>2578.47</v>
      </c>
      <c r="I19" s="40">
        <v>2599.22</v>
      </c>
      <c r="J19" s="40">
        <v>2677.87</v>
      </c>
      <c r="K19" s="40">
        <v>2719.63</v>
      </c>
      <c r="L19" s="40">
        <v>2670.97</v>
      </c>
      <c r="M19" s="40">
        <v>2681.5</v>
      </c>
      <c r="N19" s="40">
        <v>2595.38</v>
      </c>
      <c r="O19" s="17">
        <v>1998</v>
      </c>
      <c r="P19" s="7"/>
      <c r="Q19" s="7"/>
      <c r="R19" s="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22.5" customHeight="1" hidden="1">
      <c r="A20" s="69" t="s">
        <v>40</v>
      </c>
      <c r="B20" s="40">
        <v>2569.63</v>
      </c>
      <c r="C20" s="40">
        <v>2559.26</v>
      </c>
      <c r="D20" s="40">
        <v>2607.49</v>
      </c>
      <c r="E20" s="40">
        <v>2565.43</v>
      </c>
      <c r="F20" s="40">
        <v>2677.44</v>
      </c>
      <c r="G20" s="40">
        <v>2821.4</v>
      </c>
      <c r="H20" s="40">
        <v>2849.42</v>
      </c>
      <c r="I20" s="40">
        <v>2986.76</v>
      </c>
      <c r="J20" s="40">
        <v>3249.16</v>
      </c>
      <c r="K20" s="40">
        <v>3371.51</v>
      </c>
      <c r="L20" s="40">
        <v>3491.01</v>
      </c>
      <c r="M20" s="40">
        <v>3614.55</v>
      </c>
      <c r="N20" s="40">
        <v>2946.921666666667</v>
      </c>
      <c r="O20" s="17" t="s">
        <v>43</v>
      </c>
      <c r="P20" s="7"/>
      <c r="Q20" s="7"/>
      <c r="R20" s="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22.5" customHeight="1" hidden="1" thickBot="1">
      <c r="A21" s="69" t="s">
        <v>41</v>
      </c>
      <c r="B21" s="40">
        <v>3815.74</v>
      </c>
      <c r="C21" s="40">
        <v>3834.89</v>
      </c>
      <c r="D21" s="40">
        <v>3689.97</v>
      </c>
      <c r="E21" s="40">
        <v>3322.31</v>
      </c>
      <c r="F21" s="40">
        <v>2916.53</v>
      </c>
      <c r="G21" s="40">
        <v>3001.46</v>
      </c>
      <c r="H21" s="40">
        <v>3087.92</v>
      </c>
      <c r="I21" s="40">
        <v>3191.49</v>
      </c>
      <c r="J21" s="40">
        <v>3056.85</v>
      </c>
      <c r="K21" s="40">
        <v>3050.32</v>
      </c>
      <c r="L21" s="40">
        <v>2773.65</v>
      </c>
      <c r="M21" s="40">
        <v>2561.51</v>
      </c>
      <c r="N21" s="40">
        <v>3191.8866666666668</v>
      </c>
      <c r="O21" s="17" t="s">
        <v>44</v>
      </c>
      <c r="P21" s="7"/>
      <c r="Q21" s="7"/>
      <c r="R21" s="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18" ht="36" customHeight="1">
      <c r="A22" s="102" t="s">
        <v>22</v>
      </c>
      <c r="B22" s="103">
        <v>2448.85</v>
      </c>
      <c r="C22" s="103">
        <v>2593.16</v>
      </c>
      <c r="D22" s="103">
        <v>2739.58</v>
      </c>
      <c r="E22" s="103">
        <v>2738.25</v>
      </c>
      <c r="F22" s="103">
        <v>2709.88</v>
      </c>
      <c r="G22" s="103">
        <v>2725.26</v>
      </c>
      <c r="H22" s="103">
        <v>2864.93</v>
      </c>
      <c r="I22" s="104">
        <v>2956.98</v>
      </c>
      <c r="J22" s="104">
        <v>3025.34</v>
      </c>
      <c r="K22" s="104">
        <v>3068.71</v>
      </c>
      <c r="L22" s="104">
        <v>3232.99</v>
      </c>
      <c r="M22" s="104">
        <v>3179.23</v>
      </c>
      <c r="N22" s="104">
        <f aca="true" t="shared" si="0" ref="N22:N27">SUM(B22:M22)/12</f>
        <v>2856.9300000000003</v>
      </c>
      <c r="O22" s="105" t="s">
        <v>22</v>
      </c>
      <c r="P22" s="40"/>
      <c r="Q22" s="7"/>
      <c r="R22" s="7"/>
    </row>
    <row r="23" spans="1:18" ht="36" customHeight="1">
      <c r="A23" s="16">
        <v>2002</v>
      </c>
      <c r="B23" s="23">
        <v>2986.18</v>
      </c>
      <c r="C23" s="23">
        <v>2972.38</v>
      </c>
      <c r="D23" s="23">
        <v>3063.98</v>
      </c>
      <c r="E23" s="23">
        <v>3113.64</v>
      </c>
      <c r="F23" s="23">
        <v>3026.2</v>
      </c>
      <c r="G23" s="23">
        <v>2981.57</v>
      </c>
      <c r="H23" s="23">
        <v>3194.62</v>
      </c>
      <c r="I23" s="14">
        <v>3177.68</v>
      </c>
      <c r="J23" s="14">
        <v>3227.73</v>
      </c>
      <c r="K23" s="14">
        <v>3257.43</v>
      </c>
      <c r="L23" s="14">
        <v>3355.68</v>
      </c>
      <c r="M23" s="14">
        <v>3452.05</v>
      </c>
      <c r="N23" s="14">
        <f t="shared" si="0"/>
        <v>3150.7616666666668</v>
      </c>
      <c r="O23" s="17">
        <v>2002</v>
      </c>
      <c r="P23" s="7"/>
      <c r="Q23" s="7"/>
      <c r="R23" s="7"/>
    </row>
    <row r="24" spans="1:18" ht="36" customHeight="1">
      <c r="A24" s="16">
        <v>2003</v>
      </c>
      <c r="B24" s="23">
        <v>3563.94</v>
      </c>
      <c r="C24" s="23">
        <v>3566.02</v>
      </c>
      <c r="D24" s="23">
        <v>3567.28</v>
      </c>
      <c r="E24" s="23">
        <v>3549.32</v>
      </c>
      <c r="F24" s="23">
        <v>3704.86</v>
      </c>
      <c r="G24" s="23">
        <v>3850.13</v>
      </c>
      <c r="H24" s="23">
        <v>3784.66</v>
      </c>
      <c r="I24" s="14">
        <v>2775.56</v>
      </c>
      <c r="J24" s="14">
        <v>3879.26</v>
      </c>
      <c r="K24" s="14">
        <v>4137.85</v>
      </c>
      <c r="L24" s="14">
        <v>4219.03</v>
      </c>
      <c r="M24" s="14">
        <v>4487.44</v>
      </c>
      <c r="N24" s="14">
        <f t="shared" si="0"/>
        <v>3757.1124999999997</v>
      </c>
      <c r="O24" s="17">
        <v>2003</v>
      </c>
      <c r="P24" s="7"/>
      <c r="Q24" s="7"/>
      <c r="R24" s="7"/>
    </row>
    <row r="25" spans="1:46" ht="36" customHeight="1">
      <c r="A25" s="16">
        <v>2004</v>
      </c>
      <c r="B25" s="23">
        <v>4807.18</v>
      </c>
      <c r="C25" s="23">
        <v>4974.76</v>
      </c>
      <c r="D25" s="23">
        <v>4831.82</v>
      </c>
      <c r="E25" s="23">
        <v>4787.77</v>
      </c>
      <c r="F25" s="23">
        <v>4745.87</v>
      </c>
      <c r="G25" s="23">
        <v>4913.45</v>
      </c>
      <c r="H25" s="23">
        <v>4971.19</v>
      </c>
      <c r="I25" s="23">
        <v>4958.17</v>
      </c>
      <c r="J25" s="23">
        <v>4895.76</v>
      </c>
      <c r="K25" s="23">
        <v>4989.18</v>
      </c>
      <c r="L25" s="14">
        <v>5220.73</v>
      </c>
      <c r="M25" s="14">
        <v>5472.81</v>
      </c>
      <c r="N25" s="14">
        <f t="shared" si="0"/>
        <v>4964.0575</v>
      </c>
      <c r="O25" s="17">
        <v>2004</v>
      </c>
      <c r="P25" s="10"/>
      <c r="Q25" s="10"/>
      <c r="R25" s="1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36" customHeight="1">
      <c r="A26" s="16">
        <v>2005</v>
      </c>
      <c r="B26" s="23">
        <v>5369.29</v>
      </c>
      <c r="C26" s="23">
        <v>5419.42</v>
      </c>
      <c r="D26" s="23">
        <v>5495.14</v>
      </c>
      <c r="E26" s="23">
        <v>5425.93</v>
      </c>
      <c r="F26" s="23">
        <v>5321.28</v>
      </c>
      <c r="G26" s="23">
        <v>5224.81</v>
      </c>
      <c r="H26" s="23">
        <v>5058.26</v>
      </c>
      <c r="I26" s="23">
        <v>5198.29</v>
      </c>
      <c r="J26" s="23">
        <v>5260.33</v>
      </c>
      <c r="K26" s="23">
        <v>5146.23</v>
      </c>
      <c r="L26" s="14">
        <v>5073.45</v>
      </c>
      <c r="M26" s="14">
        <v>5111.5</v>
      </c>
      <c r="N26" s="14">
        <f t="shared" si="0"/>
        <v>5258.660833333332</v>
      </c>
      <c r="O26" s="17">
        <v>2005</v>
      </c>
      <c r="P26" s="10"/>
      <c r="Q26" s="10"/>
      <c r="R26" s="1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36" customHeight="1">
      <c r="A27" s="16">
        <v>2006</v>
      </c>
      <c r="B27" s="23">
        <v>5164.08</v>
      </c>
      <c r="C27" s="23">
        <v>5143.14</v>
      </c>
      <c r="D27" s="23">
        <v>5138.6</v>
      </c>
      <c r="E27" s="23">
        <v>5208.49</v>
      </c>
      <c r="F27" s="23">
        <v>5517.99</v>
      </c>
      <c r="G27" s="23">
        <v>5454.370681818183</v>
      </c>
      <c r="H27" s="23">
        <v>5474.08</v>
      </c>
      <c r="I27" s="23">
        <v>5618.45</v>
      </c>
      <c r="J27" s="23">
        <v>5599.27</v>
      </c>
      <c r="K27" s="23">
        <v>5577.99</v>
      </c>
      <c r="L27" s="14">
        <v>5699.7</v>
      </c>
      <c r="M27" s="14">
        <v>5858.03</v>
      </c>
      <c r="N27" s="14">
        <f t="shared" si="0"/>
        <v>5454.515890151515</v>
      </c>
      <c r="O27" s="17">
        <v>2006</v>
      </c>
      <c r="P27" s="10"/>
      <c r="Q27" s="10"/>
      <c r="R27" s="1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6" customHeight="1">
      <c r="A28" s="16">
        <v>2007</v>
      </c>
      <c r="B28" s="23">
        <v>5832.97</v>
      </c>
      <c r="C28" s="23">
        <v>5849.45975</v>
      </c>
      <c r="D28" s="23">
        <v>5825.77</v>
      </c>
      <c r="E28" s="23">
        <v>5954.59</v>
      </c>
      <c r="F28" s="23">
        <v>5931.62</v>
      </c>
      <c r="G28" s="23">
        <v>5918.85</v>
      </c>
      <c r="H28" s="23">
        <v>6061.96</v>
      </c>
      <c r="I28" s="23">
        <v>6002.41</v>
      </c>
      <c r="J28" s="23">
        <v>6016.71</v>
      </c>
      <c r="K28" s="23">
        <v>6097.4</v>
      </c>
      <c r="L28" s="14">
        <v>6178</v>
      </c>
      <c r="M28" s="14">
        <v>6166.29</v>
      </c>
      <c r="N28" s="14">
        <f aca="true" t="shared" si="1" ref="N28:N37">SUM(B28:M28)/12</f>
        <v>5986.335812499999</v>
      </c>
      <c r="O28" s="17">
        <v>2007</v>
      </c>
      <c r="P28" s="10"/>
      <c r="Q28" s="10"/>
      <c r="R28" s="1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36" customHeight="1">
      <c r="A29" s="16">
        <v>2008</v>
      </c>
      <c r="B29" s="23">
        <v>5895.36</v>
      </c>
      <c r="C29" s="23">
        <v>5839.06</v>
      </c>
      <c r="D29" s="23">
        <v>5952.27</v>
      </c>
      <c r="E29" s="23">
        <v>5884.23</v>
      </c>
      <c r="F29" s="23">
        <v>5841.62</v>
      </c>
      <c r="G29" s="23">
        <v>5838.68</v>
      </c>
      <c r="H29" s="23">
        <v>5901.97</v>
      </c>
      <c r="I29" s="23">
        <v>5626.05</v>
      </c>
      <c r="J29" s="23">
        <v>5358.12</v>
      </c>
      <c r="K29" s="23">
        <v>5065.75</v>
      </c>
      <c r="L29" s="14">
        <v>4627.91</v>
      </c>
      <c r="M29" s="14">
        <v>4520.67</v>
      </c>
      <c r="N29" s="14">
        <f t="shared" si="1"/>
        <v>5529.3075</v>
      </c>
      <c r="O29" s="17">
        <v>2008</v>
      </c>
      <c r="P29" s="10"/>
      <c r="Q29" s="10"/>
      <c r="R29" s="1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6" customHeight="1">
      <c r="A30" s="16">
        <v>2009</v>
      </c>
      <c r="B30" s="23">
        <v>4403.891904761906</v>
      </c>
      <c r="C30" s="23">
        <v>4415.483</v>
      </c>
      <c r="D30" s="23">
        <v>4398.732142857143</v>
      </c>
      <c r="E30" s="23">
        <v>4636.631578947368</v>
      </c>
      <c r="F30" s="23">
        <v>4914.79119047619</v>
      </c>
      <c r="G30" s="23">
        <v>5318.247954545454</v>
      </c>
      <c r="H30" s="23">
        <v>5390.38</v>
      </c>
      <c r="I30" s="23">
        <v>5783.961904761905</v>
      </c>
      <c r="J30" s="23">
        <v>5738.374523809523</v>
      </c>
      <c r="K30" s="23">
        <v>5986.024090909091</v>
      </c>
      <c r="L30" s="14">
        <v>6342.724250000001</v>
      </c>
      <c r="M30" s="14">
        <v>6309.292272727273</v>
      </c>
      <c r="N30" s="14">
        <f t="shared" si="1"/>
        <v>5303.211234482988</v>
      </c>
      <c r="O30" s="17">
        <v>2009</v>
      </c>
      <c r="P30" s="10"/>
      <c r="Q30" s="10"/>
      <c r="R30" s="10" t="s">
        <v>33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36" customHeight="1">
      <c r="A31" s="16">
        <v>2010</v>
      </c>
      <c r="B31" s="23">
        <v>6327.344</v>
      </c>
      <c r="C31" s="23">
        <v>6103.191666666667</v>
      </c>
      <c r="D31" s="175">
        <v>5836.07</v>
      </c>
      <c r="E31" s="175">
        <v>5971.02</v>
      </c>
      <c r="F31" s="175">
        <v>5748.254761904764</v>
      </c>
      <c r="G31" s="175">
        <v>5769.810681818182</v>
      </c>
      <c r="H31" s="175">
        <v>5977.79</v>
      </c>
      <c r="I31" s="175">
        <v>6200.84</v>
      </c>
      <c r="J31" s="23">
        <v>6261.273333333334</v>
      </c>
      <c r="K31" s="23">
        <v>6491.470952380953</v>
      </c>
      <c r="L31" s="14">
        <v>6661.725714285714</v>
      </c>
      <c r="M31" s="14">
        <v>6517.11931818182</v>
      </c>
      <c r="N31" s="14">
        <f t="shared" si="1"/>
        <v>6155.4925357142865</v>
      </c>
      <c r="O31" s="17">
        <v>2010</v>
      </c>
      <c r="P31" s="10"/>
      <c r="Q31" s="10"/>
      <c r="R31" s="1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36" customHeight="1">
      <c r="A32" s="16">
        <v>2011</v>
      </c>
      <c r="B32" s="23">
        <v>6670.975249999999</v>
      </c>
      <c r="C32" s="23">
        <v>6861.265277777777</v>
      </c>
      <c r="D32" s="23">
        <v>6965.445652173914</v>
      </c>
      <c r="E32" s="23">
        <v>7084.330588235294</v>
      </c>
      <c r="F32" s="23">
        <v>7097.619545454547</v>
      </c>
      <c r="G32" s="23">
        <v>7054.408863636363</v>
      </c>
      <c r="H32" s="23">
        <v>7049.981666666667</v>
      </c>
      <c r="I32" s="23">
        <v>7177.900681818181</v>
      </c>
      <c r="J32" s="23">
        <v>6964.316590909092</v>
      </c>
      <c r="K32" s="23">
        <v>6933.859761904763</v>
      </c>
      <c r="L32" s="14">
        <v>6976.294090909091</v>
      </c>
      <c r="M32" s="14">
        <v>6825.239500000001</v>
      </c>
      <c r="N32" s="14">
        <f t="shared" si="1"/>
        <v>6971.80312245714</v>
      </c>
      <c r="O32" s="17">
        <v>2011</v>
      </c>
      <c r="P32" s="10"/>
      <c r="Q32" s="10"/>
      <c r="R32" s="1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6" customHeight="1">
      <c r="A33" s="16">
        <v>2012</v>
      </c>
      <c r="B33" s="41">
        <v>6771.86142857143</v>
      </c>
      <c r="C33" s="41">
        <v>6874.813750000001</v>
      </c>
      <c r="D33" s="41">
        <v>6879.903409090909</v>
      </c>
      <c r="E33" s="41">
        <v>6956.830277777777</v>
      </c>
      <c r="F33" s="41">
        <v>6930.648695652175</v>
      </c>
      <c r="G33" s="41">
        <v>6744.7300000000005</v>
      </c>
      <c r="H33" s="41">
        <v>6754.864090909091</v>
      </c>
      <c r="I33" s="41">
        <v>6817.096818181818</v>
      </c>
      <c r="J33" s="41">
        <v>6986.644499999999</v>
      </c>
      <c r="K33" s="41">
        <v>6971.865681818181</v>
      </c>
      <c r="L33" s="41">
        <v>6921.368863636363</v>
      </c>
      <c r="M33" s="41">
        <v>6970.662368421053</v>
      </c>
      <c r="N33" s="41">
        <f t="shared" si="1"/>
        <v>6881.7741570049</v>
      </c>
      <c r="O33" s="17">
        <v>2012</v>
      </c>
      <c r="P33" s="10"/>
      <c r="Q33" s="10"/>
      <c r="R33" s="10"/>
      <c r="S33" s="2" t="s">
        <v>33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18" ht="36" customHeight="1">
      <c r="A34" s="16">
        <v>2013</v>
      </c>
      <c r="B34" s="41">
        <v>6914.921904761904</v>
      </c>
      <c r="C34" s="41">
        <v>6715.6016666666665</v>
      </c>
      <c r="D34" s="41">
        <v>6518.891315789474</v>
      </c>
      <c r="E34" s="41">
        <v>6558.00425</v>
      </c>
      <c r="F34" s="41">
        <v>6463.711521739131</v>
      </c>
      <c r="G34" s="41">
        <v>6697.5705</v>
      </c>
      <c r="H34" s="41">
        <v>6563.771739130436</v>
      </c>
      <c r="I34" s="41">
        <v>6711.032619047619</v>
      </c>
      <c r="J34" s="41">
        <v>6855.841428571426</v>
      </c>
      <c r="K34" s="41">
        <v>6993.415681818181</v>
      </c>
      <c r="L34" s="41">
        <v>7000.975952380953</v>
      </c>
      <c r="M34" s="41">
        <v>7135.12</v>
      </c>
      <c r="N34" s="41">
        <f t="shared" si="1"/>
        <v>6760.738214992148</v>
      </c>
      <c r="O34" s="17">
        <v>2013</v>
      </c>
      <c r="P34" s="10"/>
      <c r="Q34" s="7"/>
      <c r="R34" s="7"/>
    </row>
    <row r="35" spans="1:18" ht="36" customHeight="1">
      <c r="A35" s="16">
        <v>2014</v>
      </c>
      <c r="B35" s="41">
        <v>7149.033095238097</v>
      </c>
      <c r="C35" s="41">
        <v>7194.330263157896</v>
      </c>
      <c r="D35" s="41">
        <v>7240.488571428573</v>
      </c>
      <c r="E35" s="41">
        <v>7293.487894736843</v>
      </c>
      <c r="F35" s="41">
        <v>7350.662272727276</v>
      </c>
      <c r="G35" s="41">
        <v>7394.048333333334</v>
      </c>
      <c r="H35" s="41">
        <v>7250.926956521737</v>
      </c>
      <c r="I35" s="41">
        <v>7562.513000000001</v>
      </c>
      <c r="J35" s="41">
        <v>7571.609047619048</v>
      </c>
      <c r="K35" s="41">
        <v>7626.587272727272</v>
      </c>
      <c r="L35" s="41">
        <v>7660.52475</v>
      </c>
      <c r="M35" s="41">
        <v>7739.361904761904</v>
      </c>
      <c r="N35" s="41">
        <v>7419.46444685433</v>
      </c>
      <c r="O35" s="17">
        <v>2014</v>
      </c>
      <c r="P35" s="10"/>
      <c r="Q35" s="7"/>
      <c r="R35" s="7"/>
    </row>
    <row r="36" spans="1:18" ht="36" customHeight="1">
      <c r="A36" s="16">
        <v>2015</v>
      </c>
      <c r="B36" s="41">
        <v>7516.6845</v>
      </c>
      <c r="C36" s="41">
        <v>7519.300263157894</v>
      </c>
      <c r="D36" s="41">
        <v>7310.8940476190455</v>
      </c>
      <c r="E36" s="41">
        <v>7251.94105263158</v>
      </c>
      <c r="F36" s="41">
        <v>7493.680952380953</v>
      </c>
      <c r="G36" s="41">
        <v>7644.93</v>
      </c>
      <c r="H36" s="41">
        <v>7624.38</v>
      </c>
      <c r="I36" s="41">
        <v>7802.78</v>
      </c>
      <c r="J36" s="41">
        <v>7960.29</v>
      </c>
      <c r="K36" s="41">
        <v>8245.72</v>
      </c>
      <c r="L36" s="41">
        <v>8341.99</v>
      </c>
      <c r="M36" s="41">
        <v>8420.6</v>
      </c>
      <c r="N36" s="41">
        <v>7761.099234649123</v>
      </c>
      <c r="O36" s="17">
        <v>2015</v>
      </c>
      <c r="P36" s="10"/>
      <c r="Q36" s="7" t="s">
        <v>33</v>
      </c>
      <c r="R36" s="7"/>
    </row>
    <row r="37" spans="1:18" ht="36" customHeight="1">
      <c r="A37" s="16">
        <v>2016</v>
      </c>
      <c r="B37" s="41">
        <v>8177.128</v>
      </c>
      <c r="C37" s="41">
        <v>8281.02</v>
      </c>
      <c r="D37" s="41">
        <v>8348.893499999998</v>
      </c>
      <c r="E37" s="41">
        <v>8604.248</v>
      </c>
      <c r="F37" s="41">
        <v>8853.87452380952</v>
      </c>
      <c r="G37" s="41">
        <v>8671.958863636364</v>
      </c>
      <c r="H37" s="41">
        <v>8037.019</v>
      </c>
      <c r="I37" s="41">
        <v>8150.385</v>
      </c>
      <c r="J37" s="41">
        <v>8455.668095238096</v>
      </c>
      <c r="K37" s="41">
        <v>8402.524523809527</v>
      </c>
      <c r="L37" s="41">
        <v>8875.71477272727</v>
      </c>
      <c r="M37" s="41">
        <v>9058.128684210527</v>
      </c>
      <c r="N37" s="41">
        <f t="shared" si="1"/>
        <v>8493.046913619275</v>
      </c>
      <c r="O37" s="17">
        <v>2016</v>
      </c>
      <c r="P37" s="10"/>
      <c r="Q37" s="7"/>
      <c r="R37" s="7"/>
    </row>
    <row r="38" spans="1:18" ht="36" customHeight="1">
      <c r="A38" s="16">
        <v>2017</v>
      </c>
      <c r="B38" s="41">
        <v>8961.990714285714</v>
      </c>
      <c r="C38" s="41">
        <v>9066.085263157896</v>
      </c>
      <c r="D38" s="41">
        <v>8949.627272727272</v>
      </c>
      <c r="E38" s="41">
        <v>9174.906176470588</v>
      </c>
      <c r="F38" s="41">
        <v>9425.65340909091</v>
      </c>
      <c r="G38" s="41">
        <v>9389.765</v>
      </c>
      <c r="H38" s="41">
        <v>9587.939047619047</v>
      </c>
      <c r="I38" s="41">
        <v>9661.494999999999</v>
      </c>
      <c r="J38" s="41">
        <v>9989.842999999999</v>
      </c>
      <c r="K38" s="41">
        <v>9941.710227272728</v>
      </c>
      <c r="L38" s="41">
        <v>9958.481904761902</v>
      </c>
      <c r="M38" s="41">
        <v>10107.235789473685</v>
      </c>
      <c r="N38" s="41">
        <v>9517.894400404977</v>
      </c>
      <c r="O38" s="17">
        <v>2017</v>
      </c>
      <c r="P38" s="10"/>
      <c r="Q38" s="7"/>
      <c r="R38" s="7"/>
    </row>
    <row r="39" spans="1:18" ht="36" customHeight="1" thickBot="1">
      <c r="A39" s="19">
        <v>2018</v>
      </c>
      <c r="B39" s="42">
        <v>10415.134318181816</v>
      </c>
      <c r="C39" s="42">
        <v>10570.933421052632</v>
      </c>
      <c r="D39" s="42">
        <v>10635.097631578947</v>
      </c>
      <c r="E39" s="42">
        <v>10771.36394736842</v>
      </c>
      <c r="F39" s="42">
        <v>10335.85477272727</v>
      </c>
      <c r="G39" s="42">
        <v>10226.46625</v>
      </c>
      <c r="H39" s="42">
        <v>10368.907045454547</v>
      </c>
      <c r="I39" s="42">
        <v>10117.869565217394</v>
      </c>
      <c r="J39" s="42">
        <v>10764.661499999998</v>
      </c>
      <c r="K39" s="42">
        <v>10795.79652173913</v>
      </c>
      <c r="L39" s="42">
        <v>10833.057857142856</v>
      </c>
      <c r="M39" s="42"/>
      <c r="N39" s="42">
        <f>SUM(B39:M39)/12</f>
        <v>9652.92856920525</v>
      </c>
      <c r="O39" s="15">
        <v>2018</v>
      </c>
      <c r="P39" s="10"/>
      <c r="Q39" s="7"/>
      <c r="R39" s="7"/>
    </row>
    <row r="40" spans="1:15" ht="12.75">
      <c r="A40" s="2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8:18" ht="12.75">
      <c r="H41" t="s">
        <v>33</v>
      </c>
      <c r="R41" t="s">
        <v>33</v>
      </c>
    </row>
    <row r="42" ht="12.75">
      <c r="H42" t="s">
        <v>33</v>
      </c>
    </row>
    <row r="43" spans="4:7" ht="15">
      <c r="D43" s="214"/>
      <c r="G43" s="214"/>
    </row>
    <row r="44" spans="8:10" ht="12.75">
      <c r="H44" t="s">
        <v>33</v>
      </c>
      <c r="J44" t="s">
        <v>33</v>
      </c>
    </row>
    <row r="49" ht="12.75">
      <c r="L49" t="s">
        <v>33</v>
      </c>
    </row>
    <row r="52" ht="12.75">
      <c r="L52" t="s">
        <v>33</v>
      </c>
    </row>
  </sheetData>
  <sheetProtection/>
  <mergeCells count="2">
    <mergeCell ref="A1:O1"/>
    <mergeCell ref="A2:O2"/>
  </mergeCells>
  <printOptions horizontalCentered="1"/>
  <pageMargins left="0.57" right="0.45" top="0.63" bottom="1" header="0.5" footer="0.5"/>
  <pageSetup horizontalDpi="600" verticalDpi="600" orientation="landscape" paperSize="9" scale="73" r:id="rId3"/>
  <headerFooter alignWithMargins="0">
    <oddFooter>&amp;L&amp;D    &amp;T&amp;C&amp;F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7"/>
  <sheetViews>
    <sheetView zoomScalePageLayoutView="0" workbookViewId="0" topLeftCell="A2">
      <pane ySplit="3" topLeftCell="A5" activePane="bottomLeft" state="frozen"/>
      <selection pane="topLeft" activeCell="P52" sqref="P52"/>
      <selection pane="bottomLeft" activeCell="L104" sqref="L104"/>
    </sheetView>
  </sheetViews>
  <sheetFormatPr defaultColWidth="9.140625" defaultRowHeight="12.75"/>
  <cols>
    <col min="1" max="1" width="9.28125" style="53" customWidth="1"/>
    <col min="2" max="2" width="12.8515625" style="53" customWidth="1"/>
    <col min="3" max="3" width="11.28125" style="53" customWidth="1"/>
    <col min="4" max="4" width="10.8515625" style="53" customWidth="1"/>
    <col min="5" max="5" width="11.140625" style="53" bestFit="1" customWidth="1"/>
    <col min="6" max="7" width="11.57421875" style="53" customWidth="1"/>
    <col min="8" max="8" width="11.7109375" style="53" customWidth="1"/>
    <col min="9" max="9" width="10.421875" style="53" customWidth="1"/>
    <col min="10" max="10" width="10.7109375" style="53" customWidth="1"/>
    <col min="11" max="11" width="11.421875" style="53" customWidth="1"/>
    <col min="12" max="12" width="13.421875" style="53" customWidth="1"/>
    <col min="13" max="13" width="11.7109375" style="53" customWidth="1"/>
    <col min="14" max="14" width="14.8515625" style="0" customWidth="1"/>
    <col min="15" max="15" width="13.7109375" style="0" customWidth="1"/>
    <col min="16" max="16" width="14.28125" style="0" customWidth="1"/>
    <col min="17" max="17" width="1.7109375" style="0" bestFit="1" customWidth="1"/>
    <col min="18" max="18" width="17.140625" style="0" customWidth="1"/>
    <col min="20" max="20" width="9.28125" style="0" bestFit="1" customWidth="1"/>
  </cols>
  <sheetData>
    <row r="1" spans="1:15" ht="22.5" customHeight="1">
      <c r="A1" s="227" t="s">
        <v>24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6.25" customHeight="1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ht="13.5" thickBot="1"/>
    <row r="4" spans="1:15" ht="46.5" customHeight="1" thickBot="1">
      <c r="A4" s="176" t="s">
        <v>1</v>
      </c>
      <c r="B4" s="177" t="s">
        <v>5</v>
      </c>
      <c r="C4" s="177" t="s">
        <v>6</v>
      </c>
      <c r="D4" s="177" t="s">
        <v>7</v>
      </c>
      <c r="E4" s="177" t="s">
        <v>8</v>
      </c>
      <c r="F4" s="177" t="s">
        <v>2</v>
      </c>
      <c r="G4" s="177" t="s">
        <v>9</v>
      </c>
      <c r="H4" s="177" t="s">
        <v>3</v>
      </c>
      <c r="I4" s="177" t="s">
        <v>10</v>
      </c>
      <c r="J4" s="177" t="s">
        <v>11</v>
      </c>
      <c r="K4" s="177" t="s">
        <v>12</v>
      </c>
      <c r="L4" s="177" t="s">
        <v>13</v>
      </c>
      <c r="M4" s="177" t="s">
        <v>14</v>
      </c>
      <c r="N4" s="178" t="s">
        <v>4</v>
      </c>
      <c r="O4" s="179" t="s">
        <v>1</v>
      </c>
    </row>
    <row r="5" spans="1:15" ht="15.75" hidden="1">
      <c r="A5" s="161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15">
        <v>10</v>
      </c>
      <c r="K5" s="115">
        <v>11</v>
      </c>
      <c r="L5" s="115">
        <v>12</v>
      </c>
      <c r="M5" s="115">
        <v>13</v>
      </c>
      <c r="N5" s="116">
        <v>14</v>
      </c>
      <c r="O5" s="114">
        <v>1</v>
      </c>
    </row>
    <row r="6" spans="1:15" ht="34.5" customHeight="1" hidden="1">
      <c r="A6" s="69">
        <v>1967</v>
      </c>
      <c r="B6" s="112">
        <v>0.7142857142857143</v>
      </c>
      <c r="C6" s="112">
        <v>0.7142857142857143</v>
      </c>
      <c r="D6" s="112">
        <v>0.7142857142857143</v>
      </c>
      <c r="E6" s="112">
        <v>0.7142857142857143</v>
      </c>
      <c r="F6" s="112">
        <v>0.7142857142857143</v>
      </c>
      <c r="G6" s="112">
        <v>0.7142857142857143</v>
      </c>
      <c r="H6" s="112">
        <v>0.7142857142857143</v>
      </c>
      <c r="I6" s="112">
        <v>0.7142857142857143</v>
      </c>
      <c r="J6" s="112">
        <v>0.7142857142857143</v>
      </c>
      <c r="K6" s="112">
        <v>0.7142857142857143</v>
      </c>
      <c r="L6" s="112">
        <v>0.8333333333333334</v>
      </c>
      <c r="M6" s="112">
        <v>0.8333333333333334</v>
      </c>
      <c r="N6" s="113">
        <v>0.731528895391368</v>
      </c>
      <c r="O6" s="114">
        <v>1967</v>
      </c>
    </row>
    <row r="7" spans="1:15" ht="34.5" customHeight="1" hidden="1">
      <c r="A7" s="69">
        <v>1968</v>
      </c>
      <c r="B7" s="112">
        <v>0.8333333333333334</v>
      </c>
      <c r="C7" s="112">
        <v>0.8333333333333334</v>
      </c>
      <c r="D7" s="112">
        <v>0.8333333333333334</v>
      </c>
      <c r="E7" s="112">
        <v>0.8333333333333334</v>
      </c>
      <c r="F7" s="112">
        <v>0.8333333333333334</v>
      </c>
      <c r="G7" s="112">
        <v>0.8333333333333334</v>
      </c>
      <c r="H7" s="112">
        <v>0.8333333333333334</v>
      </c>
      <c r="I7" s="112">
        <v>0.8333333333333334</v>
      </c>
      <c r="J7" s="112">
        <v>0.8333333333333334</v>
      </c>
      <c r="K7" s="112">
        <v>0.8333333333333334</v>
      </c>
      <c r="L7" s="112">
        <v>0.8333333333333334</v>
      </c>
      <c r="M7" s="112">
        <v>0.8333333333333334</v>
      </c>
      <c r="N7" s="113">
        <v>0.8333333333333334</v>
      </c>
      <c r="O7" s="114">
        <v>1968</v>
      </c>
    </row>
    <row r="8" spans="1:15" ht="34.5" customHeight="1" hidden="1">
      <c r="A8" s="69">
        <v>1969</v>
      </c>
      <c r="B8" s="112">
        <v>0.8333333333333334</v>
      </c>
      <c r="C8" s="112">
        <v>0.8333333333333334</v>
      </c>
      <c r="D8" s="112">
        <v>0.8333333333333334</v>
      </c>
      <c r="E8" s="112">
        <v>0.8333333333333334</v>
      </c>
      <c r="F8" s="112">
        <v>0.8333333333333334</v>
      </c>
      <c r="G8" s="112">
        <v>0.8333333333333334</v>
      </c>
      <c r="H8" s="112">
        <v>0.8333333333333334</v>
      </c>
      <c r="I8" s="112">
        <v>0.8333333333333334</v>
      </c>
      <c r="J8" s="112">
        <v>0.8333333333333334</v>
      </c>
      <c r="K8" s="112">
        <v>0.8333333333333334</v>
      </c>
      <c r="L8" s="112">
        <v>0.8333333333333334</v>
      </c>
      <c r="M8" s="112">
        <v>0.8333333333333334</v>
      </c>
      <c r="N8" s="113">
        <v>0.8333333333333334</v>
      </c>
      <c r="O8" s="114">
        <v>1969</v>
      </c>
    </row>
    <row r="9" spans="1:15" ht="34.5" customHeight="1" hidden="1">
      <c r="A9" s="69">
        <v>1970</v>
      </c>
      <c r="B9" s="112">
        <v>0.8333333333333334</v>
      </c>
      <c r="C9" s="112">
        <v>0.8333333333333334</v>
      </c>
      <c r="D9" s="112">
        <v>0.8333333333333334</v>
      </c>
      <c r="E9" s="112">
        <v>0.8333333333333334</v>
      </c>
      <c r="F9" s="112">
        <v>0.8333333333333334</v>
      </c>
      <c r="G9" s="112">
        <v>0.8333333333333334</v>
      </c>
      <c r="H9" s="112">
        <v>0.8333333333333334</v>
      </c>
      <c r="I9" s="112">
        <v>0.8333333333333334</v>
      </c>
      <c r="J9" s="112">
        <v>0.8333333333333334</v>
      </c>
      <c r="K9" s="112">
        <v>0.8333333333333334</v>
      </c>
      <c r="L9" s="112">
        <v>0.8333333333333334</v>
      </c>
      <c r="M9" s="112">
        <v>0.8333333333333334</v>
      </c>
      <c r="N9" s="113">
        <v>0.8333333333333334</v>
      </c>
      <c r="O9" s="114">
        <v>1970</v>
      </c>
    </row>
    <row r="10" spans="1:15" ht="34.5" customHeight="1" hidden="1">
      <c r="A10" s="69">
        <v>1971</v>
      </c>
      <c r="B10" s="112">
        <v>0.8333333333333334</v>
      </c>
      <c r="C10" s="112">
        <v>0.8333333333333334</v>
      </c>
      <c r="D10" s="112">
        <v>0.8333333333333334</v>
      </c>
      <c r="E10" s="112">
        <v>0.8333333333333334</v>
      </c>
      <c r="F10" s="112">
        <v>0.8333333333333334</v>
      </c>
      <c r="G10" s="112">
        <v>0.8333333333333334</v>
      </c>
      <c r="H10" s="112">
        <v>0.8333333333333334</v>
      </c>
      <c r="I10" s="112">
        <v>0.8333333333333334</v>
      </c>
      <c r="J10" s="112">
        <v>0.8333333333333334</v>
      </c>
      <c r="K10" s="112">
        <v>0.8333333333333334</v>
      </c>
      <c r="L10" s="112">
        <v>0.8333333333333334</v>
      </c>
      <c r="M10" s="112">
        <v>0.7692307692307692</v>
      </c>
      <c r="N10" s="113">
        <v>0.8278145695364238</v>
      </c>
      <c r="O10" s="114">
        <v>1971</v>
      </c>
    </row>
    <row r="11" spans="1:15" ht="34.5" customHeight="1" hidden="1">
      <c r="A11" s="69">
        <v>1972</v>
      </c>
      <c r="B11" s="112">
        <v>0.7692307692307692</v>
      </c>
      <c r="C11" s="112">
        <v>0.7692307692307692</v>
      </c>
      <c r="D11" s="112">
        <v>0.7692307692307692</v>
      </c>
      <c r="E11" s="112">
        <v>0.7692307692307692</v>
      </c>
      <c r="F11" s="112">
        <v>0.7692307692307692</v>
      </c>
      <c r="G11" s="112">
        <v>0.819672131147541</v>
      </c>
      <c r="H11" s="112">
        <v>0.819672131147541</v>
      </c>
      <c r="I11" s="112">
        <v>0.819672131147541</v>
      </c>
      <c r="J11" s="112">
        <v>0.8264462809917356</v>
      </c>
      <c r="K11" s="112">
        <v>0.8547008547008548</v>
      </c>
      <c r="L11" s="112">
        <v>0.5555555555555556</v>
      </c>
      <c r="M11" s="112">
        <v>0.8547008547008548</v>
      </c>
      <c r="N11" s="113">
        <v>0.7733952049497294</v>
      </c>
      <c r="O11" s="114">
        <v>1972</v>
      </c>
    </row>
    <row r="12" spans="1:15" ht="34.5" customHeight="1" hidden="1">
      <c r="A12" s="69">
        <v>1973</v>
      </c>
      <c r="B12" s="112">
        <v>0.8403361344537815</v>
      </c>
      <c r="C12" s="112">
        <v>0.8064516129032259</v>
      </c>
      <c r="D12" s="112">
        <v>0.8064516129032259</v>
      </c>
      <c r="E12" s="112">
        <v>0.8064516129032259</v>
      </c>
      <c r="F12" s="112">
        <v>0.78125</v>
      </c>
      <c r="G12" s="112">
        <v>0.7751937984496123</v>
      </c>
      <c r="H12" s="112">
        <v>0.7936507936507936</v>
      </c>
      <c r="I12" s="112">
        <v>0.8130081300813008</v>
      </c>
      <c r="J12" s="112">
        <v>0.8264462809917356</v>
      </c>
      <c r="K12" s="112">
        <v>0.819672131147541</v>
      </c>
      <c r="L12" s="112">
        <v>0.8547008547008548</v>
      </c>
      <c r="M12" s="112">
        <v>0.8620689655172414</v>
      </c>
      <c r="N12" s="113">
        <v>0.8143322475570033</v>
      </c>
      <c r="O12" s="114">
        <v>1973</v>
      </c>
    </row>
    <row r="13" spans="1:15" ht="34.5" customHeight="1" hidden="1">
      <c r="A13" s="69">
        <v>1974</v>
      </c>
      <c r="B13" s="112">
        <v>0.8771929824561404</v>
      </c>
      <c r="C13" s="112">
        <v>0.8695652173913044</v>
      </c>
      <c r="D13" s="112">
        <v>0.8333333333333334</v>
      </c>
      <c r="E13" s="112">
        <v>0.819672131147541</v>
      </c>
      <c r="F13" s="112">
        <v>0.8333333333333334</v>
      </c>
      <c r="G13" s="112">
        <v>0.8333333333333334</v>
      </c>
      <c r="H13" s="112">
        <v>0.8403361344537815</v>
      </c>
      <c r="I13" s="112">
        <v>0.8620689655172414</v>
      </c>
      <c r="J13" s="112">
        <v>0.8547008547008548</v>
      </c>
      <c r="K13" s="112">
        <v>0.8547008547008548</v>
      </c>
      <c r="L13" s="112">
        <v>0.8620689655172414</v>
      </c>
      <c r="M13" s="112">
        <v>0.8547008547008548</v>
      </c>
      <c r="N13" s="113">
        <v>0.8488964346349746</v>
      </c>
      <c r="O13" s="114">
        <v>1974</v>
      </c>
    </row>
    <row r="14" spans="1:15" ht="34.5" customHeight="1" hidden="1">
      <c r="A14" s="69">
        <v>1975</v>
      </c>
      <c r="B14" s="112">
        <v>0.8403361344537815</v>
      </c>
      <c r="C14" s="112">
        <v>0.8264462809917356</v>
      </c>
      <c r="D14" s="112">
        <v>0.9615384615384615</v>
      </c>
      <c r="E14" s="112">
        <v>0.9433962264150942</v>
      </c>
      <c r="F14" s="112">
        <v>0.9259259259259258</v>
      </c>
      <c r="G14" s="112">
        <v>0.8928571428571428</v>
      </c>
      <c r="H14" s="112">
        <v>0.9009009009009008</v>
      </c>
      <c r="I14" s="112">
        <v>0.8928571428571428</v>
      </c>
      <c r="J14" s="112">
        <v>0.8771929824561404</v>
      </c>
      <c r="K14" s="112">
        <v>0.8771929824561404</v>
      </c>
      <c r="L14" s="112">
        <v>0.8620689655172414</v>
      </c>
      <c r="M14" s="112">
        <v>0.8620689655172414</v>
      </c>
      <c r="N14" s="113">
        <v>0.8865248226950355</v>
      </c>
      <c r="O14" s="114">
        <v>1975</v>
      </c>
    </row>
    <row r="15" spans="1:15" ht="34.5" customHeight="1" hidden="1">
      <c r="A15" s="69">
        <v>1976</v>
      </c>
      <c r="B15" s="112">
        <v>0.8695652173913044</v>
      </c>
      <c r="C15" s="112">
        <v>0.8695652173913044</v>
      </c>
      <c r="D15" s="112">
        <v>0.8264462809917356</v>
      </c>
      <c r="E15" s="112">
        <v>0.8</v>
      </c>
      <c r="F15" s="112">
        <v>0.7692307692307692</v>
      </c>
      <c r="G15" s="112">
        <v>0.7751937984496123</v>
      </c>
      <c r="H15" s="112">
        <v>0.7751937984496123</v>
      </c>
      <c r="I15" s="112">
        <v>0.7692307692307692</v>
      </c>
      <c r="J15" s="112">
        <v>0.7246376811594204</v>
      </c>
      <c r="K15" s="112">
        <v>0.6944444444444444</v>
      </c>
      <c r="L15" s="112">
        <v>0.7142857142857143</v>
      </c>
      <c r="M15" s="112">
        <v>0.7299270072992701</v>
      </c>
      <c r="N15" s="113">
        <v>0.7727975270479134</v>
      </c>
      <c r="O15" s="114">
        <v>1976</v>
      </c>
    </row>
    <row r="16" spans="1:15" ht="34.5" customHeight="1" hidden="1">
      <c r="A16" s="69">
        <v>1977</v>
      </c>
      <c r="B16" s="112">
        <v>0.7462686567164178</v>
      </c>
      <c r="C16" s="112">
        <v>0.7407407407407407</v>
      </c>
      <c r="D16" s="112">
        <v>0.7407407407407407</v>
      </c>
      <c r="E16" s="112">
        <v>0.7407407407407407</v>
      </c>
      <c r="F16" s="112">
        <v>0.7407407407407407</v>
      </c>
      <c r="G16" s="112">
        <v>0.7352941176470588</v>
      </c>
      <c r="H16" s="112">
        <v>0.7407407407407407</v>
      </c>
      <c r="I16" s="112">
        <v>0.7518796992481203</v>
      </c>
      <c r="J16" s="112">
        <v>0.7518796992481203</v>
      </c>
      <c r="K16" s="112">
        <v>0.7751937984496123</v>
      </c>
      <c r="L16" s="112">
        <v>0.7692307692307692</v>
      </c>
      <c r="M16" s="112">
        <v>0.7874015748031495</v>
      </c>
      <c r="N16" s="113">
        <v>0.7513148009015778</v>
      </c>
      <c r="O16" s="114">
        <v>1977</v>
      </c>
    </row>
    <row r="17" spans="1:15" ht="34.5" customHeight="1" hidden="1">
      <c r="A17" s="69">
        <v>1978</v>
      </c>
      <c r="B17" s="112">
        <v>0.8</v>
      </c>
      <c r="C17" s="112">
        <v>0.7874015748031495</v>
      </c>
      <c r="D17" s="112">
        <v>0.7518796992481203</v>
      </c>
      <c r="E17" s="112">
        <v>0.7462686567164178</v>
      </c>
      <c r="F17" s="112">
        <v>0.7462686567164178</v>
      </c>
      <c r="G17" s="112">
        <v>0.7518796992481203</v>
      </c>
      <c r="H17" s="112">
        <v>0.7692307692307692</v>
      </c>
      <c r="I17" s="112">
        <v>0.7633587786259541</v>
      </c>
      <c r="J17" s="112">
        <v>0.7692307692307692</v>
      </c>
      <c r="K17" s="112">
        <v>0.7751937984496123</v>
      </c>
      <c r="L17" s="112">
        <v>0.7633587786259541</v>
      </c>
      <c r="M17" s="112">
        <v>0.7299270072992701</v>
      </c>
      <c r="N17" s="113">
        <v>0.7621951219512195</v>
      </c>
      <c r="O17" s="114">
        <v>1978</v>
      </c>
    </row>
    <row r="18" spans="1:15" ht="34.5" customHeight="1" hidden="1">
      <c r="A18" s="69">
        <v>1979</v>
      </c>
      <c r="B18" s="112">
        <v>0.7299270072992701</v>
      </c>
      <c r="C18" s="112">
        <v>0.7299270072992701</v>
      </c>
      <c r="D18" s="112">
        <v>0.7299270072992701</v>
      </c>
      <c r="E18" s="112">
        <v>0.7299270072992701</v>
      </c>
      <c r="F18" s="112">
        <v>0.7299270072992701</v>
      </c>
      <c r="G18" s="112">
        <v>0.7299270072992701</v>
      </c>
      <c r="H18" s="112">
        <v>0.7299270072992701</v>
      </c>
      <c r="I18" s="112">
        <v>0.7299270072992701</v>
      </c>
      <c r="J18" s="112">
        <v>0.7299270072992701</v>
      </c>
      <c r="K18" s="112">
        <v>0.7299270072992701</v>
      </c>
      <c r="L18" s="112">
        <v>0.7299270072992701</v>
      </c>
      <c r="M18" s="112">
        <v>0.7299270072992701</v>
      </c>
      <c r="N18" s="113">
        <v>0.7299270072992701</v>
      </c>
      <c r="O18" s="114">
        <v>1979</v>
      </c>
    </row>
    <row r="19" spans="1:15" ht="34.5" customHeight="1" hidden="1">
      <c r="A19" s="69">
        <v>1980</v>
      </c>
      <c r="B19" s="115">
        <v>1.03</v>
      </c>
      <c r="C19" s="115">
        <v>1.04</v>
      </c>
      <c r="D19" s="115">
        <v>1.07</v>
      </c>
      <c r="E19" s="115">
        <v>1.08</v>
      </c>
      <c r="F19" s="115">
        <v>1.05</v>
      </c>
      <c r="G19" s="115">
        <v>1.04</v>
      </c>
      <c r="H19" s="115">
        <v>1.03</v>
      </c>
      <c r="I19" s="115">
        <v>1.04</v>
      </c>
      <c r="J19" s="115">
        <v>1.04</v>
      </c>
      <c r="K19" s="115">
        <v>1.04</v>
      </c>
      <c r="L19" s="115">
        <v>1.07</v>
      </c>
      <c r="M19" s="115">
        <v>1.08</v>
      </c>
      <c r="N19" s="116">
        <v>1.051</v>
      </c>
      <c r="O19" s="114">
        <v>1980</v>
      </c>
    </row>
    <row r="20" spans="1:15" ht="34.5" customHeight="1" hidden="1">
      <c r="A20" s="69">
        <v>1981</v>
      </c>
      <c r="B20" s="115">
        <v>1.08</v>
      </c>
      <c r="C20" s="115">
        <v>1.11</v>
      </c>
      <c r="D20" s="115">
        <v>1.11</v>
      </c>
      <c r="E20" s="115">
        <v>1.13</v>
      </c>
      <c r="F20" s="115">
        <v>1.16</v>
      </c>
      <c r="G20" s="115">
        <v>1.18</v>
      </c>
      <c r="H20" s="115">
        <v>1.2</v>
      </c>
      <c r="I20" s="115">
        <v>1.22</v>
      </c>
      <c r="J20" s="115">
        <v>1.2</v>
      </c>
      <c r="K20" s="115">
        <v>1.18</v>
      </c>
      <c r="L20" s="115">
        <v>1.17</v>
      </c>
      <c r="M20" s="115">
        <v>1.18</v>
      </c>
      <c r="N20" s="116">
        <v>1.16</v>
      </c>
      <c r="O20" s="114">
        <v>1981</v>
      </c>
    </row>
    <row r="21" spans="1:15" ht="34.5" customHeight="1" hidden="1">
      <c r="A21" s="69">
        <v>1982</v>
      </c>
      <c r="B21" s="115">
        <v>1.19</v>
      </c>
      <c r="C21" s="115">
        <v>1.21</v>
      </c>
      <c r="D21" s="115">
        <v>1.22</v>
      </c>
      <c r="E21" s="115">
        <v>1.22</v>
      </c>
      <c r="F21" s="115">
        <v>1.2</v>
      </c>
      <c r="G21" s="115">
        <v>1.24</v>
      </c>
      <c r="H21" s="115">
        <v>1.25</v>
      </c>
      <c r="I21" s="115">
        <v>1.26</v>
      </c>
      <c r="J21" s="115">
        <v>1.26</v>
      </c>
      <c r="K21" s="115">
        <v>1.27</v>
      </c>
      <c r="L21" s="115">
        <v>1.28</v>
      </c>
      <c r="M21" s="115">
        <v>1.26</v>
      </c>
      <c r="N21" s="116">
        <v>1.238</v>
      </c>
      <c r="O21" s="114">
        <v>1982</v>
      </c>
    </row>
    <row r="22" spans="1:15" ht="34.5" customHeight="1" hidden="1">
      <c r="A22" s="69">
        <v>1983</v>
      </c>
      <c r="B22" s="115">
        <v>1.24</v>
      </c>
      <c r="C22" s="115">
        <v>1.25</v>
      </c>
      <c r="D22" s="115">
        <v>1.26</v>
      </c>
      <c r="E22" s="115">
        <v>1.26</v>
      </c>
      <c r="F22" s="115">
        <v>1.26</v>
      </c>
      <c r="G22" s="115">
        <v>1.28</v>
      </c>
      <c r="H22" s="115">
        <v>2.51</v>
      </c>
      <c r="I22" s="115">
        <v>2.51</v>
      </c>
      <c r="J22" s="115">
        <v>2.51</v>
      </c>
      <c r="K22" s="115">
        <v>2.21</v>
      </c>
      <c r="L22" s="115">
        <v>2.51</v>
      </c>
      <c r="M22" s="115">
        <v>2.51</v>
      </c>
      <c r="N22" s="116">
        <v>1.859</v>
      </c>
      <c r="O22" s="114">
        <v>1983</v>
      </c>
    </row>
    <row r="23" spans="1:15" ht="34.5" customHeight="1" hidden="1">
      <c r="A23" s="69">
        <v>1984</v>
      </c>
      <c r="B23" s="115">
        <v>2.51</v>
      </c>
      <c r="C23" s="115">
        <v>2.51</v>
      </c>
      <c r="D23" s="115">
        <v>2.51</v>
      </c>
      <c r="E23" s="115">
        <v>2.51</v>
      </c>
      <c r="F23" s="115">
        <v>2.51</v>
      </c>
      <c r="G23" s="115">
        <v>2.51</v>
      </c>
      <c r="H23" s="115">
        <v>2.51</v>
      </c>
      <c r="I23" s="115">
        <v>2.51</v>
      </c>
      <c r="J23" s="115">
        <v>2.51</v>
      </c>
      <c r="K23" s="115">
        <v>2.51</v>
      </c>
      <c r="L23" s="115">
        <v>2.51</v>
      </c>
      <c r="M23" s="115">
        <v>2.51</v>
      </c>
      <c r="N23" s="116">
        <v>2.51</v>
      </c>
      <c r="O23" s="114">
        <v>1984</v>
      </c>
    </row>
    <row r="24" spans="1:15" ht="34.5" customHeight="1" hidden="1">
      <c r="A24" s="69">
        <v>1985</v>
      </c>
      <c r="B24" s="115">
        <v>2.51</v>
      </c>
      <c r="C24" s="115">
        <v>3.29</v>
      </c>
      <c r="D24" s="115">
        <v>5.94</v>
      </c>
      <c r="E24" s="115">
        <v>5.76</v>
      </c>
      <c r="F24" s="115">
        <v>5.76</v>
      </c>
      <c r="G24" s="115">
        <v>5.7</v>
      </c>
      <c r="H24" s="115">
        <v>5.61</v>
      </c>
      <c r="I24" s="115">
        <v>5.5</v>
      </c>
      <c r="J24" s="115">
        <v>5.56</v>
      </c>
      <c r="K24" s="115">
        <v>5.34</v>
      </c>
      <c r="L24" s="115">
        <v>5.27</v>
      </c>
      <c r="M24" s="115">
        <v>5.24</v>
      </c>
      <c r="N24" s="116">
        <v>5.123</v>
      </c>
      <c r="O24" s="114">
        <v>1985</v>
      </c>
    </row>
    <row r="25" spans="1:15" ht="34.5" customHeight="1" hidden="1">
      <c r="A25" s="69">
        <v>1986</v>
      </c>
      <c r="B25" s="115">
        <v>5.2</v>
      </c>
      <c r="C25" s="115">
        <v>5.08</v>
      </c>
      <c r="D25" s="115">
        <v>4.97</v>
      </c>
      <c r="E25" s="115">
        <v>4.98</v>
      </c>
      <c r="F25" s="115">
        <v>4.91</v>
      </c>
      <c r="G25" s="115">
        <v>5.08</v>
      </c>
      <c r="H25" s="115">
        <v>4.98</v>
      </c>
      <c r="I25" s="115">
        <v>24.2</v>
      </c>
      <c r="J25" s="115">
        <v>26.67</v>
      </c>
      <c r="K25" s="115">
        <v>30.22</v>
      </c>
      <c r="L25" s="115">
        <v>32.26</v>
      </c>
      <c r="M25" s="115">
        <v>34.37</v>
      </c>
      <c r="N25" s="116">
        <v>15.243</v>
      </c>
      <c r="O25" s="114">
        <v>1986</v>
      </c>
    </row>
    <row r="26" spans="1:15" ht="34.5" customHeight="1" hidden="1">
      <c r="A26" s="69">
        <v>1987</v>
      </c>
      <c r="B26" s="115">
        <v>38.06</v>
      </c>
      <c r="C26" s="115">
        <v>40.15</v>
      </c>
      <c r="D26" s="115">
        <v>48.46</v>
      </c>
      <c r="E26" s="115">
        <v>52.06</v>
      </c>
      <c r="F26" s="115">
        <v>47.2</v>
      </c>
      <c r="G26" s="115">
        <v>38.16</v>
      </c>
      <c r="H26" s="115">
        <v>28.68</v>
      </c>
      <c r="I26" s="115">
        <v>23.51</v>
      </c>
      <c r="J26" s="115">
        <v>23.06</v>
      </c>
      <c r="K26" s="115">
        <v>23.06</v>
      </c>
      <c r="L26" s="115">
        <v>23.06</v>
      </c>
      <c r="M26" s="115">
        <v>23.06</v>
      </c>
      <c r="N26" s="116">
        <v>34.043</v>
      </c>
      <c r="O26" s="114">
        <v>1987</v>
      </c>
    </row>
    <row r="27" spans="1:15" ht="34.5" customHeight="1" hidden="1">
      <c r="A27" s="69">
        <v>1988</v>
      </c>
      <c r="B27" s="115">
        <v>23.06</v>
      </c>
      <c r="C27" s="115">
        <v>23.06</v>
      </c>
      <c r="D27" s="115">
        <v>24.96</v>
      </c>
      <c r="E27" s="115">
        <v>28.93</v>
      </c>
      <c r="F27" s="115">
        <v>30.17</v>
      </c>
      <c r="G27" s="115">
        <v>31.59</v>
      </c>
      <c r="H27" s="115">
        <v>34.28</v>
      </c>
      <c r="I27" s="115">
        <v>37.72</v>
      </c>
      <c r="J27" s="115">
        <v>39.1</v>
      </c>
      <c r="K27" s="115">
        <v>39.1</v>
      </c>
      <c r="L27" s="115">
        <v>39.1</v>
      </c>
      <c r="M27" s="115">
        <v>39.1</v>
      </c>
      <c r="N27" s="116">
        <v>32.514</v>
      </c>
      <c r="O27" s="114">
        <v>1988</v>
      </c>
    </row>
    <row r="28" spans="1:15" ht="34.5" customHeight="1" hidden="1">
      <c r="A28" s="69">
        <v>1989</v>
      </c>
      <c r="B28" s="115">
        <v>43.06</v>
      </c>
      <c r="C28" s="115">
        <v>44.11</v>
      </c>
      <c r="D28" s="115">
        <v>44.11</v>
      </c>
      <c r="E28" s="115">
        <v>65.17</v>
      </c>
      <c r="F28" s="115">
        <v>65.17</v>
      </c>
      <c r="G28" s="115">
        <v>65.17</v>
      </c>
      <c r="H28" s="115">
        <v>65.17</v>
      </c>
      <c r="I28" s="115">
        <v>65.17</v>
      </c>
      <c r="J28" s="115">
        <v>65.17</v>
      </c>
      <c r="K28" s="115">
        <v>65.17</v>
      </c>
      <c r="L28" s="115">
        <v>65.17</v>
      </c>
      <c r="M28" s="115">
        <v>65.17</v>
      </c>
      <c r="N28" s="116">
        <v>59.818</v>
      </c>
      <c r="O28" s="114">
        <v>1989</v>
      </c>
    </row>
    <row r="29" spans="1:15" ht="15.75" hidden="1">
      <c r="A29" s="69">
        <v>1990</v>
      </c>
      <c r="B29" s="115">
        <v>87.96</v>
      </c>
      <c r="C29" s="115">
        <v>120.34</v>
      </c>
      <c r="D29" s="115">
        <v>120.69</v>
      </c>
      <c r="E29" s="115">
        <v>121</v>
      </c>
      <c r="F29" s="115">
        <v>156.19</v>
      </c>
      <c r="G29" s="115">
        <v>162.14</v>
      </c>
      <c r="H29" s="115">
        <v>165.37</v>
      </c>
      <c r="I29" s="115">
        <v>165.7</v>
      </c>
      <c r="J29" s="115">
        <v>172.38</v>
      </c>
      <c r="K29" s="115">
        <v>178.99</v>
      </c>
      <c r="L29" s="115">
        <v>182.05</v>
      </c>
      <c r="M29" s="115">
        <v>184.06</v>
      </c>
      <c r="N29" s="116">
        <v>151.406</v>
      </c>
      <c r="O29" s="114">
        <v>1990</v>
      </c>
    </row>
    <row r="30" spans="1:15" ht="15.75" hidden="1">
      <c r="A30" s="69">
        <v>1991</v>
      </c>
      <c r="B30" s="115">
        <v>196.08</v>
      </c>
      <c r="C30" s="115">
        <v>204.08</v>
      </c>
      <c r="D30" s="115">
        <v>211.19</v>
      </c>
      <c r="E30" s="115">
        <v>231.59</v>
      </c>
      <c r="F30" s="115">
        <v>245.59</v>
      </c>
      <c r="G30" s="115">
        <v>251.32</v>
      </c>
      <c r="H30" s="115">
        <v>282.01</v>
      </c>
      <c r="I30" s="115">
        <v>328.19</v>
      </c>
      <c r="J30" s="115">
        <v>353.57</v>
      </c>
      <c r="K30" s="115">
        <v>394.14</v>
      </c>
      <c r="L30" s="115">
        <v>420.95</v>
      </c>
      <c r="M30" s="115">
        <v>425.42</v>
      </c>
      <c r="N30" s="116">
        <v>295.344</v>
      </c>
      <c r="O30" s="114">
        <v>1991</v>
      </c>
    </row>
    <row r="31" spans="1:15" ht="15.75" hidden="1">
      <c r="A31" s="69">
        <v>1992</v>
      </c>
      <c r="B31" s="115">
        <v>444.29</v>
      </c>
      <c r="C31" s="115">
        <v>461.96</v>
      </c>
      <c r="D31" s="115">
        <v>476.74</v>
      </c>
      <c r="E31" s="115">
        <v>494.71</v>
      </c>
      <c r="F31" s="115">
        <v>498.6</v>
      </c>
      <c r="G31" s="115">
        <v>507.56</v>
      </c>
      <c r="H31" s="115">
        <v>510.7</v>
      </c>
      <c r="I31" s="115">
        <v>512.69</v>
      </c>
      <c r="J31" s="115">
        <v>513.32</v>
      </c>
      <c r="K31" s="115">
        <v>516.36</v>
      </c>
      <c r="L31" s="115">
        <v>520.43</v>
      </c>
      <c r="M31" s="115">
        <v>531.55</v>
      </c>
      <c r="N31" s="116">
        <v>499.0758333333333</v>
      </c>
      <c r="O31" s="114">
        <v>1992</v>
      </c>
    </row>
    <row r="32" spans="1:15" ht="15.75" hidden="1">
      <c r="A32" s="69">
        <v>1993</v>
      </c>
      <c r="B32" s="115">
        <v>552.43</v>
      </c>
      <c r="C32" s="115">
        <v>561.83</v>
      </c>
      <c r="D32" s="115">
        <v>561.94</v>
      </c>
      <c r="E32" s="115">
        <v>562.63</v>
      </c>
      <c r="F32" s="115">
        <v>563.6</v>
      </c>
      <c r="G32" s="115">
        <v>566.93</v>
      </c>
      <c r="H32" s="115">
        <v>567.54</v>
      </c>
      <c r="I32" s="115">
        <v>569.31</v>
      </c>
      <c r="J32" s="115">
        <v>570.61</v>
      </c>
      <c r="K32" s="115">
        <v>571.53</v>
      </c>
      <c r="L32" s="115">
        <v>578.94</v>
      </c>
      <c r="M32" s="115">
        <v>580.62</v>
      </c>
      <c r="N32" s="116">
        <v>567.3258333333332</v>
      </c>
      <c r="O32" s="114">
        <v>1993</v>
      </c>
    </row>
    <row r="33" spans="1:15" ht="15.75" hidden="1">
      <c r="A33" s="69">
        <v>1994</v>
      </c>
      <c r="B33" s="115">
        <v>578.17</v>
      </c>
      <c r="C33" s="115">
        <v>577.55</v>
      </c>
      <c r="D33" s="115">
        <v>578.04</v>
      </c>
      <c r="E33" s="115">
        <v>576.76</v>
      </c>
      <c r="F33" s="115">
        <v>578.17</v>
      </c>
      <c r="G33" s="115">
        <v>583.09</v>
      </c>
      <c r="H33" s="115">
        <v>581.29</v>
      </c>
      <c r="I33" s="115">
        <v>588.1</v>
      </c>
      <c r="J33" s="115">
        <v>593.44</v>
      </c>
      <c r="K33" s="115">
        <v>592.45</v>
      </c>
      <c r="L33" s="115">
        <v>600.74</v>
      </c>
      <c r="M33" s="115">
        <v>610.67</v>
      </c>
      <c r="N33" s="116">
        <v>586.5391666666667</v>
      </c>
      <c r="O33" s="114">
        <v>1994</v>
      </c>
    </row>
    <row r="34" spans="1:15" ht="15.75" hidden="1">
      <c r="A34" s="69">
        <v>1995</v>
      </c>
      <c r="B34" s="115">
        <v>617.67</v>
      </c>
      <c r="C34" s="115">
        <v>635.73</v>
      </c>
      <c r="D34" s="115">
        <v>634.7</v>
      </c>
      <c r="E34" s="115">
        <v>637.59</v>
      </c>
      <c r="F34" s="115">
        <v>645.65</v>
      </c>
      <c r="G34" s="115">
        <v>681.11</v>
      </c>
      <c r="H34" s="115">
        <v>760.93</v>
      </c>
      <c r="I34" s="115">
        <v>794.99</v>
      </c>
      <c r="J34" s="115">
        <v>851.5</v>
      </c>
      <c r="K34" s="115">
        <v>892.81</v>
      </c>
      <c r="L34" s="115">
        <v>936.86</v>
      </c>
      <c r="M34" s="115">
        <v>957.76</v>
      </c>
      <c r="N34" s="116">
        <v>753.9416666666666</v>
      </c>
      <c r="O34" s="114">
        <v>1995</v>
      </c>
    </row>
    <row r="35" spans="1:15" ht="15.75" hidden="1">
      <c r="A35" s="69">
        <v>1996</v>
      </c>
      <c r="B35" s="115">
        <v>951.63</v>
      </c>
      <c r="C35" s="115">
        <v>935.3</v>
      </c>
      <c r="D35" s="115">
        <v>933.5</v>
      </c>
      <c r="E35" s="115">
        <v>928.46</v>
      </c>
      <c r="F35" s="115">
        <v>888.33</v>
      </c>
      <c r="G35" s="115">
        <v>897.83</v>
      </c>
      <c r="H35" s="115">
        <v>906.61</v>
      </c>
      <c r="I35" s="115">
        <v>916.59</v>
      </c>
      <c r="J35" s="115">
        <v>933.99</v>
      </c>
      <c r="K35" s="115">
        <v>925.96</v>
      </c>
      <c r="L35" s="115">
        <v>928.29</v>
      </c>
      <c r="M35" s="115">
        <v>902.56</v>
      </c>
      <c r="N35" s="116">
        <v>920.7541666666667</v>
      </c>
      <c r="O35" s="114">
        <v>1996</v>
      </c>
    </row>
    <row r="36" spans="1:15" ht="15.75" hidden="1">
      <c r="A36" s="69">
        <v>1997</v>
      </c>
      <c r="B36" s="115">
        <v>908.08</v>
      </c>
      <c r="C36" s="115">
        <v>893.71</v>
      </c>
      <c r="D36" s="115">
        <v>851.42</v>
      </c>
      <c r="E36" s="115">
        <v>823.77</v>
      </c>
      <c r="F36" s="115">
        <v>821.79</v>
      </c>
      <c r="G36" s="115">
        <v>816.8</v>
      </c>
      <c r="H36" s="115">
        <v>816.73</v>
      </c>
      <c r="I36" s="115">
        <v>983.87</v>
      </c>
      <c r="J36" s="115">
        <v>1083.12</v>
      </c>
      <c r="K36" s="115">
        <v>1212.97</v>
      </c>
      <c r="L36" s="115">
        <v>1258.27</v>
      </c>
      <c r="M36" s="115">
        <v>1312.37</v>
      </c>
      <c r="N36" s="116">
        <v>981.9083333333334</v>
      </c>
      <c r="O36" s="114">
        <v>1997</v>
      </c>
    </row>
    <row r="37" spans="1:15" ht="15.75" hidden="1">
      <c r="A37" s="69">
        <v>1998</v>
      </c>
      <c r="B37" s="115">
        <v>1486.57</v>
      </c>
      <c r="C37" s="115">
        <v>1608.93</v>
      </c>
      <c r="D37" s="115">
        <v>1549.13</v>
      </c>
      <c r="E37" s="115">
        <v>1503.54</v>
      </c>
      <c r="F37" s="115">
        <v>1535.2</v>
      </c>
      <c r="G37" s="115">
        <v>1520.63</v>
      </c>
      <c r="H37" s="115">
        <v>1566.67</v>
      </c>
      <c r="I37" s="115">
        <v>1594.58</v>
      </c>
      <c r="J37" s="115">
        <v>1596.79</v>
      </c>
      <c r="K37" s="115">
        <v>1603.1</v>
      </c>
      <c r="L37" s="115">
        <v>1604.49</v>
      </c>
      <c r="M37" s="115">
        <v>1606.36</v>
      </c>
      <c r="N37" s="116">
        <v>1564.6658333333335</v>
      </c>
      <c r="O37" s="114">
        <v>1998</v>
      </c>
    </row>
    <row r="38" spans="1:15" ht="18.75" hidden="1" thickBot="1">
      <c r="A38" s="69" t="s">
        <v>40</v>
      </c>
      <c r="B38" s="115">
        <v>1549.11</v>
      </c>
      <c r="C38" s="115">
        <v>1562.58</v>
      </c>
      <c r="D38" s="115">
        <v>1612.46</v>
      </c>
      <c r="E38" s="115">
        <v>1593.02</v>
      </c>
      <c r="F38" s="115">
        <v>1657.76</v>
      </c>
      <c r="G38" s="115">
        <v>1766.72</v>
      </c>
      <c r="H38" s="115">
        <v>1810.07</v>
      </c>
      <c r="I38" s="115">
        <v>1860.43</v>
      </c>
      <c r="J38" s="115">
        <v>2006.04</v>
      </c>
      <c r="K38" s="115">
        <v>2035.23</v>
      </c>
      <c r="L38" s="115">
        <v>2146.04</v>
      </c>
      <c r="M38" s="115">
        <v>2245.09</v>
      </c>
      <c r="N38" s="116">
        <v>1820.3791666666666</v>
      </c>
      <c r="O38" s="117" t="s">
        <v>40</v>
      </c>
    </row>
    <row r="39" spans="1:15" ht="18" hidden="1">
      <c r="A39" s="180" t="s">
        <v>41</v>
      </c>
      <c r="B39" s="199">
        <v>2325.16</v>
      </c>
      <c r="C39" s="199">
        <v>2389.25</v>
      </c>
      <c r="D39" s="199">
        <v>2337.92</v>
      </c>
      <c r="E39" s="199">
        <v>2094.05</v>
      </c>
      <c r="F39" s="199">
        <v>1922.06</v>
      </c>
      <c r="G39" s="199">
        <v>1990.86</v>
      </c>
      <c r="H39" s="199">
        <v>2045.39</v>
      </c>
      <c r="I39" s="199">
        <v>2139.77</v>
      </c>
      <c r="J39" s="199">
        <v>2134.49</v>
      </c>
      <c r="K39" s="199">
        <v>2101.07</v>
      </c>
      <c r="L39" s="199">
        <v>1943.5</v>
      </c>
      <c r="M39" s="199">
        <v>1760.96</v>
      </c>
      <c r="N39" s="174">
        <v>2098.7066666666665</v>
      </c>
      <c r="O39" s="181" t="s">
        <v>41</v>
      </c>
    </row>
    <row r="40" spans="1:16" ht="34.5" customHeight="1" hidden="1" thickBot="1">
      <c r="A40" s="69" t="s">
        <v>42</v>
      </c>
      <c r="B40" s="57">
        <v>1655.18</v>
      </c>
      <c r="C40" s="57">
        <v>1783.19</v>
      </c>
      <c r="D40" s="57">
        <v>1895.51</v>
      </c>
      <c r="E40" s="57">
        <v>1905.08</v>
      </c>
      <c r="F40" s="57">
        <v>1899.43</v>
      </c>
      <c r="G40" s="57">
        <v>1943.29</v>
      </c>
      <c r="H40" s="57">
        <v>2033.23</v>
      </c>
      <c r="I40" s="57">
        <v>2059.42</v>
      </c>
      <c r="J40" s="57">
        <v>2069.93</v>
      </c>
      <c r="K40" s="57">
        <v>2113.94</v>
      </c>
      <c r="L40" s="57">
        <v>2250.59</v>
      </c>
      <c r="M40" s="57">
        <v>2213.44</v>
      </c>
      <c r="N40" s="41">
        <v>1985.185833333333</v>
      </c>
      <c r="O40" s="117" t="s">
        <v>42</v>
      </c>
      <c r="P40" s="5"/>
    </row>
    <row r="41" spans="1:18" ht="34.5" customHeight="1" hidden="1">
      <c r="A41" s="180">
        <v>2002</v>
      </c>
      <c r="B41" s="220">
        <v>2081.15</v>
      </c>
      <c r="C41" s="220">
        <v>2088.3</v>
      </c>
      <c r="D41" s="220">
        <v>2153.89</v>
      </c>
      <c r="E41" s="220">
        <v>2162.13</v>
      </c>
      <c r="F41" s="220">
        <v>2075.19</v>
      </c>
      <c r="G41" s="220">
        <v>2018.43</v>
      </c>
      <c r="H41" s="220">
        <v>2057.67</v>
      </c>
      <c r="I41" s="220">
        <v>2067.67</v>
      </c>
      <c r="J41" s="220">
        <v>2080.26</v>
      </c>
      <c r="K41" s="220">
        <v>2091.8</v>
      </c>
      <c r="L41" s="220">
        <v>2133.56</v>
      </c>
      <c r="M41" s="220">
        <v>2179.89</v>
      </c>
      <c r="N41" s="174">
        <v>2099.161666666667</v>
      </c>
      <c r="O41" s="181">
        <v>2002</v>
      </c>
      <c r="P41" s="5"/>
      <c r="Q41" s="51"/>
      <c r="R41" s="5"/>
    </row>
    <row r="42" spans="1:18" ht="34.5" customHeight="1" hidden="1">
      <c r="A42" s="69">
        <v>2003</v>
      </c>
      <c r="B42" s="57">
        <v>2205.91</v>
      </c>
      <c r="C42" s="57">
        <v>2212.46</v>
      </c>
      <c r="D42" s="57">
        <v>2252.41</v>
      </c>
      <c r="E42" s="57">
        <v>2258.15</v>
      </c>
      <c r="F42" s="57">
        <v>2286.75</v>
      </c>
      <c r="G42" s="57">
        <v>2320.3185714285714</v>
      </c>
      <c r="H42" s="57">
        <v>2326.19</v>
      </c>
      <c r="I42" s="57">
        <v>2364.3</v>
      </c>
      <c r="J42" s="57">
        <v>2413.77</v>
      </c>
      <c r="K42" s="57">
        <v>2467.82</v>
      </c>
      <c r="L42" s="57">
        <v>2501.94</v>
      </c>
      <c r="M42" s="57">
        <v>2535.05</v>
      </c>
      <c r="N42" s="41">
        <v>2345.422380952381</v>
      </c>
      <c r="O42" s="117">
        <v>2003</v>
      </c>
      <c r="P42" s="5"/>
      <c r="Q42" s="51"/>
      <c r="R42" s="5"/>
    </row>
    <row r="43" spans="1:18" ht="34.5" customHeight="1" hidden="1">
      <c r="A43" s="69">
        <v>2004</v>
      </c>
      <c r="B43" s="57">
        <v>2587.75</v>
      </c>
      <c r="C43" s="57">
        <v>2619.54</v>
      </c>
      <c r="D43" s="57">
        <v>2643.94</v>
      </c>
      <c r="E43" s="57">
        <v>2652.69</v>
      </c>
      <c r="F43" s="57">
        <v>2660.09</v>
      </c>
      <c r="G43" s="57">
        <v>2686.01</v>
      </c>
      <c r="H43" s="57">
        <v>2696.88</v>
      </c>
      <c r="I43" s="57">
        <v>2716.84</v>
      </c>
      <c r="J43" s="57">
        <v>2734.4</v>
      </c>
      <c r="K43" s="57">
        <v>2765.1</v>
      </c>
      <c r="L43" s="57">
        <v>2812.93</v>
      </c>
      <c r="M43" s="57">
        <v>2839.39</v>
      </c>
      <c r="N43" s="41">
        <v>2701.2966666666666</v>
      </c>
      <c r="O43" s="117">
        <v>2004</v>
      </c>
      <c r="P43" s="5"/>
      <c r="Q43" s="51"/>
      <c r="R43" s="5"/>
    </row>
    <row r="44" spans="1:18" s="2" customFormat="1" ht="34.5" customHeight="1" hidden="1">
      <c r="A44" s="69">
        <v>2005</v>
      </c>
      <c r="B44" s="52">
        <v>2860.99</v>
      </c>
      <c r="C44" s="52">
        <v>2874.05</v>
      </c>
      <c r="D44" s="52">
        <v>2875.63</v>
      </c>
      <c r="E44" s="57">
        <v>2865.66</v>
      </c>
      <c r="F44" s="57">
        <v>2863.42</v>
      </c>
      <c r="G44" s="52">
        <v>2870.71</v>
      </c>
      <c r="H44" s="52">
        <v>2884.89</v>
      </c>
      <c r="I44" s="52">
        <v>2899.25</v>
      </c>
      <c r="J44" s="52">
        <v>2908.24</v>
      </c>
      <c r="K44" s="52">
        <v>2917.93</v>
      </c>
      <c r="L44" s="52">
        <v>2926.79</v>
      </c>
      <c r="M44" s="52">
        <v>2927.49</v>
      </c>
      <c r="N44" s="41">
        <v>2889.5874999999996</v>
      </c>
      <c r="O44" s="117">
        <v>2005</v>
      </c>
      <c r="P44" s="5"/>
      <c r="Q44" s="51"/>
      <c r="R44" s="5"/>
    </row>
    <row r="45" spans="1:18" s="2" customFormat="1" ht="34.5" customHeight="1" hidden="1">
      <c r="A45" s="69">
        <v>2006</v>
      </c>
      <c r="B45" s="52">
        <v>2930.97</v>
      </c>
      <c r="C45" s="52">
        <v>2940.77</v>
      </c>
      <c r="D45" s="52">
        <v>2946.23</v>
      </c>
      <c r="E45" s="57">
        <v>2954.8</v>
      </c>
      <c r="F45" s="57">
        <v>2957.64</v>
      </c>
      <c r="G45" s="52">
        <v>2958.7422727272733</v>
      </c>
      <c r="H45" s="52">
        <v>2968.67</v>
      </c>
      <c r="I45" s="52">
        <v>2968.28</v>
      </c>
      <c r="J45" s="52">
        <v>2969.62</v>
      </c>
      <c r="K45" s="52">
        <v>2977.59</v>
      </c>
      <c r="L45" s="52">
        <v>2986.51</v>
      </c>
      <c r="M45" s="52">
        <v>2983.09</v>
      </c>
      <c r="N45" s="41">
        <f aca="true" t="shared" si="0" ref="N45:N57">SUM(B45:M45)/12</f>
        <v>2961.9093560606066</v>
      </c>
      <c r="O45" s="117">
        <v>2006</v>
      </c>
      <c r="P45" s="5"/>
      <c r="Q45" s="51"/>
      <c r="R45" s="5"/>
    </row>
    <row r="46" spans="1:18" s="2" customFormat="1" ht="34.5" customHeight="1" hidden="1">
      <c r="A46" s="69">
        <v>2007</v>
      </c>
      <c r="B46" s="52">
        <v>2977.99</v>
      </c>
      <c r="C46" s="52">
        <v>2987.96</v>
      </c>
      <c r="D46" s="52">
        <v>2991.67</v>
      </c>
      <c r="E46" s="57">
        <v>2992.74</v>
      </c>
      <c r="F46" s="57">
        <v>2987.75</v>
      </c>
      <c r="G46" s="52">
        <v>2981.78</v>
      </c>
      <c r="H46" s="52">
        <v>2982.27</v>
      </c>
      <c r="I46" s="52">
        <v>2982.09</v>
      </c>
      <c r="J46" s="52">
        <v>2981.39</v>
      </c>
      <c r="K46" s="52">
        <v>2984.1</v>
      </c>
      <c r="L46" s="52">
        <v>2982.04</v>
      </c>
      <c r="M46" s="52">
        <v>2982.38</v>
      </c>
      <c r="N46" s="41">
        <f t="shared" si="0"/>
        <v>2984.513333333333</v>
      </c>
      <c r="O46" s="117">
        <v>2007</v>
      </c>
      <c r="P46" s="11"/>
      <c r="Q46" s="51"/>
      <c r="R46" s="11" t="s">
        <v>39</v>
      </c>
    </row>
    <row r="47" spans="1:18" s="2" customFormat="1" ht="25.5" customHeight="1" hidden="1">
      <c r="A47" s="69">
        <v>2008</v>
      </c>
      <c r="B47" s="52">
        <v>2976.63</v>
      </c>
      <c r="C47" s="52">
        <v>2973.35</v>
      </c>
      <c r="D47" s="52">
        <v>2970.96</v>
      </c>
      <c r="E47" s="57">
        <v>2969.34</v>
      </c>
      <c r="F47" s="57">
        <v>2970.34</v>
      </c>
      <c r="G47" s="52">
        <v>2968.96</v>
      </c>
      <c r="H47" s="52">
        <v>2968.25</v>
      </c>
      <c r="I47" s="52">
        <v>2969.39</v>
      </c>
      <c r="J47" s="52">
        <v>2975.84</v>
      </c>
      <c r="K47" s="57">
        <v>2990.63</v>
      </c>
      <c r="L47" s="52">
        <v>3009.56</v>
      </c>
      <c r="M47" s="52">
        <v>3029.93</v>
      </c>
      <c r="N47" s="41">
        <f t="shared" si="0"/>
        <v>2981.0983333333334</v>
      </c>
      <c r="O47" s="117">
        <v>2008</v>
      </c>
      <c r="P47" s="11"/>
      <c r="Q47" s="51"/>
      <c r="R47" s="11"/>
    </row>
    <row r="48" spans="1:18" s="2" customFormat="1" ht="42" customHeight="1" hidden="1">
      <c r="A48" s="69">
        <v>2009</v>
      </c>
      <c r="B48" s="52">
        <v>3047.65</v>
      </c>
      <c r="C48" s="52">
        <v>3062.34</v>
      </c>
      <c r="D48" s="52">
        <v>3103.7447619047616</v>
      </c>
      <c r="E48" s="57">
        <v>3154.915789473683</v>
      </c>
      <c r="F48" s="57">
        <v>3198.0404761904756</v>
      </c>
      <c r="G48" s="57">
        <v>3253.411136363636</v>
      </c>
      <c r="H48" s="52">
        <v>3313.93</v>
      </c>
      <c r="I48" s="52">
        <v>3496.214047619049</v>
      </c>
      <c r="J48" s="57">
        <v>3593.973571428571</v>
      </c>
      <c r="K48" s="57">
        <v>3699.6954545454555</v>
      </c>
      <c r="L48" s="57">
        <v>3819.0745</v>
      </c>
      <c r="M48" s="57">
        <v>3884.8206818181807</v>
      </c>
      <c r="N48" s="41">
        <f t="shared" si="0"/>
        <v>3385.650868278651</v>
      </c>
      <c r="O48" s="117">
        <v>2009</v>
      </c>
      <c r="P48" s="11"/>
      <c r="Q48" s="51"/>
      <c r="R48" s="11"/>
    </row>
    <row r="49" spans="1:18" s="2" customFormat="1" ht="47.25" customHeight="1" hidden="1">
      <c r="A49" s="69">
        <v>2010</v>
      </c>
      <c r="B49" s="52">
        <v>3917.361000000001</v>
      </c>
      <c r="C49" s="52">
        <v>3893.8422222222225</v>
      </c>
      <c r="D49" s="52">
        <v>3874.508695652173</v>
      </c>
      <c r="E49" s="57">
        <v>3894.9486842105275</v>
      </c>
      <c r="F49" s="57">
        <v>3910.070476190477</v>
      </c>
      <c r="G49" s="57">
        <v>3914.114090909092</v>
      </c>
      <c r="H49" s="52">
        <v>3916.729772727273</v>
      </c>
      <c r="I49" s="52">
        <v>3944.530909090908</v>
      </c>
      <c r="J49" s="57">
        <v>4022.6645238095234</v>
      </c>
      <c r="K49" s="57">
        <v>4095.2250000000004</v>
      </c>
      <c r="L49" s="57">
        <v>4170.3909523809525</v>
      </c>
      <c r="M49" s="57">
        <v>4182.66590909091</v>
      </c>
      <c r="N49" s="41">
        <f t="shared" si="0"/>
        <v>3978.0876863570047</v>
      </c>
      <c r="O49" s="117">
        <v>2010</v>
      </c>
      <c r="P49" s="11"/>
      <c r="Q49" s="51"/>
      <c r="R49" s="11"/>
    </row>
    <row r="50" spans="1:18" s="2" customFormat="1" ht="45" customHeight="1" hidden="1">
      <c r="A50" s="69">
        <v>2011</v>
      </c>
      <c r="B50" s="57">
        <v>4230.651749999999</v>
      </c>
      <c r="C50" s="57">
        <v>4254.588611111112</v>
      </c>
      <c r="D50" s="52">
        <v>4306.423913043478</v>
      </c>
      <c r="E50" s="57">
        <v>4343.514411764707</v>
      </c>
      <c r="F50" s="57">
        <v>4341.913863636363</v>
      </c>
      <c r="G50" s="57">
        <v>4346.085909090909</v>
      </c>
      <c r="H50" s="52">
        <v>4371.890238095239</v>
      </c>
      <c r="I50" s="52">
        <v>4387.456590909089</v>
      </c>
      <c r="J50" s="57">
        <v>4400.5479545454555</v>
      </c>
      <c r="K50" s="57">
        <v>4416.75238095238</v>
      </c>
      <c r="L50" s="57">
        <v>4414.33</v>
      </c>
      <c r="M50" s="57">
        <v>4375.79</v>
      </c>
      <c r="N50" s="41">
        <f t="shared" si="0"/>
        <v>4349.162135262394</v>
      </c>
      <c r="O50" s="117">
        <v>2011</v>
      </c>
      <c r="P50" s="11"/>
      <c r="Q50" s="51"/>
      <c r="R50" s="11"/>
    </row>
    <row r="51" spans="1:20" s="2" customFormat="1" ht="42" customHeight="1" hidden="1" thickBot="1">
      <c r="A51" s="16">
        <v>2012</v>
      </c>
      <c r="B51" s="41">
        <v>4368.881666666667</v>
      </c>
      <c r="C51" s="41">
        <v>4357.7472499999985</v>
      </c>
      <c r="D51" s="41">
        <v>4353.048863636365</v>
      </c>
      <c r="E51" s="41">
        <v>4350.154444444444</v>
      </c>
      <c r="F51" s="41">
        <v>4343.712826086956</v>
      </c>
      <c r="G51" s="41">
        <v>4340.540238095237</v>
      </c>
      <c r="H51" s="41">
        <v>4335.089318181817</v>
      </c>
      <c r="I51" s="41">
        <v>4338.131818181818</v>
      </c>
      <c r="J51" s="41">
        <v>4338.459249999999</v>
      </c>
      <c r="K51" s="41">
        <v>4336.054090909092</v>
      </c>
      <c r="L51" s="41">
        <v>4335.322499999999</v>
      </c>
      <c r="M51" s="41">
        <v>4331.308684210528</v>
      </c>
      <c r="N51" s="41">
        <f t="shared" si="0"/>
        <v>4344.037579201077</v>
      </c>
      <c r="O51" s="17">
        <v>2012</v>
      </c>
      <c r="P51" s="11"/>
      <c r="Q51" s="51"/>
      <c r="R51" s="11"/>
      <c r="S51" s="2" t="s">
        <v>33</v>
      </c>
      <c r="T51" s="210" t="s">
        <v>33</v>
      </c>
    </row>
    <row r="52" spans="1:16" ht="29.25" customHeight="1">
      <c r="A52" s="102">
        <v>2013</v>
      </c>
      <c r="B52" s="174">
        <v>4327.012619047619</v>
      </c>
      <c r="C52" s="174">
        <v>4323.538055555554</v>
      </c>
      <c r="D52" s="174">
        <v>4319.455789473684</v>
      </c>
      <c r="E52" s="174">
        <v>4320.106249999999</v>
      </c>
      <c r="F52" s="174">
        <v>4324.775217391303</v>
      </c>
      <c r="G52" s="174">
        <v>4330.215499999998</v>
      </c>
      <c r="H52" s="174">
        <v>4327.671304347825</v>
      </c>
      <c r="I52" s="174">
        <v>4330.358095238095</v>
      </c>
      <c r="J52" s="174">
        <v>4335.785476190476</v>
      </c>
      <c r="K52" s="174">
        <v>4342.141363636364</v>
      </c>
      <c r="L52" s="174">
        <v>4351.555476190477</v>
      </c>
      <c r="M52" s="174">
        <v>4357.366749999999</v>
      </c>
      <c r="N52" s="174">
        <f t="shared" si="0"/>
        <v>4332.498491422616</v>
      </c>
      <c r="O52" s="105">
        <v>2013</v>
      </c>
      <c r="P52" s="11"/>
    </row>
    <row r="53" spans="1:16" s="204" customFormat="1" ht="28.5" customHeight="1">
      <c r="A53" s="207">
        <v>2014</v>
      </c>
      <c r="B53" s="205">
        <v>4339.315476190475</v>
      </c>
      <c r="C53" s="205">
        <v>4349.038157894736</v>
      </c>
      <c r="D53" s="205">
        <v>4355.798809523809</v>
      </c>
      <c r="E53" s="205">
        <v>4359.313157894735</v>
      </c>
      <c r="F53" s="205">
        <v>4362.392272727274</v>
      </c>
      <c r="G53" s="205">
        <v>4377.5438095238105</v>
      </c>
      <c r="H53" s="205">
        <v>4442.587272727274</v>
      </c>
      <c r="I53" s="205">
        <v>4524.6582499999995</v>
      </c>
      <c r="J53" s="205">
        <v>4641.136666666666</v>
      </c>
      <c r="K53" s="206">
        <v>4742.186363636364</v>
      </c>
      <c r="L53" s="205">
        <v>4848.394000000001</v>
      </c>
      <c r="M53" s="205">
        <v>4947.536428571428</v>
      </c>
      <c r="N53" s="205">
        <f t="shared" si="0"/>
        <v>4524.158388779713</v>
      </c>
      <c r="O53" s="208">
        <v>2014</v>
      </c>
      <c r="P53" s="203"/>
    </row>
    <row r="54" spans="1:16" s="204" customFormat="1" ht="28.5" customHeight="1">
      <c r="A54" s="207">
        <v>2015</v>
      </c>
      <c r="B54" s="205">
        <v>4930.845500000001</v>
      </c>
      <c r="C54" s="205">
        <v>4906.983421052631</v>
      </c>
      <c r="D54" s="205">
        <v>4879.259523809522</v>
      </c>
      <c r="E54" s="205">
        <v>4855.784473684212</v>
      </c>
      <c r="F54" s="205">
        <v>4845.409285714288</v>
      </c>
      <c r="G54" s="205">
        <v>4884.99380952381</v>
      </c>
      <c r="H54" s="205">
        <v>4899.39</v>
      </c>
      <c r="I54" s="205">
        <v>5002.807619047619</v>
      </c>
      <c r="J54" s="205">
        <v>5292.595</v>
      </c>
      <c r="K54" s="206">
        <v>5377.301590909091</v>
      </c>
      <c r="L54" s="205">
        <v>5484.886904761905</v>
      </c>
      <c r="M54" s="205">
        <v>5608.708499999999</v>
      </c>
      <c r="N54" s="205">
        <f t="shared" si="0"/>
        <v>5080.74713570859</v>
      </c>
      <c r="O54" s="208">
        <v>2015</v>
      </c>
      <c r="P54" s="203"/>
    </row>
    <row r="55" spans="1:20" s="204" customFormat="1" ht="28.5" customHeight="1">
      <c r="A55" s="16">
        <v>2016</v>
      </c>
      <c r="B55" s="205">
        <v>5672.903250000001</v>
      </c>
      <c r="C55" s="205">
        <v>5778.446750000001</v>
      </c>
      <c r="D55" s="205">
        <v>5870.335499999999</v>
      </c>
      <c r="E55" s="205">
        <v>6023.472249999998</v>
      </c>
      <c r="F55" s="84">
        <v>6093.360476190477</v>
      </c>
      <c r="G55" s="205">
        <v>6103.207954545455</v>
      </c>
      <c r="H55" s="205">
        <v>6103.998749999998</v>
      </c>
      <c r="I55" s="205">
        <v>6216.188260869565</v>
      </c>
      <c r="J55" s="205">
        <v>6424.718809523808</v>
      </c>
      <c r="K55" s="206">
        <v>6809.153571428572</v>
      </c>
      <c r="L55" s="205">
        <v>7144.298863636362</v>
      </c>
      <c r="M55" s="205">
        <v>7239.196578947369</v>
      </c>
      <c r="N55" s="205">
        <f t="shared" si="0"/>
        <v>6289.940084595134</v>
      </c>
      <c r="O55" s="17">
        <v>2016</v>
      </c>
      <c r="P55" s="203"/>
      <c r="R55" s="215"/>
      <c r="T55" s="204" t="s">
        <v>33</v>
      </c>
    </row>
    <row r="56" spans="1:18" s="204" customFormat="1" ht="28.5" customHeight="1">
      <c r="A56" s="16">
        <v>2017</v>
      </c>
      <c r="B56" s="205">
        <v>7261.658809523808</v>
      </c>
      <c r="C56" s="205">
        <v>7253.073421052634</v>
      </c>
      <c r="D56" s="205">
        <v>7251.019545454549</v>
      </c>
      <c r="E56" s="205">
        <v>7266.802647058821</v>
      </c>
      <c r="F56" s="84">
        <v>7299.360227272729</v>
      </c>
      <c r="G56" s="205">
        <v>7333.1595238095215</v>
      </c>
      <c r="H56" s="205">
        <v>7381.381904761907</v>
      </c>
      <c r="I56" s="205">
        <v>7450.595000000001</v>
      </c>
      <c r="J56" s="205">
        <v>7502.531499999999</v>
      </c>
      <c r="K56" s="206">
        <v>7533.764090909093</v>
      </c>
      <c r="L56" s="205">
        <v>7538.38</v>
      </c>
      <c r="M56" s="205">
        <v>7541.46</v>
      </c>
      <c r="N56" s="205">
        <f>SUM(B56:M56)/12</f>
        <v>7384.432222486924</v>
      </c>
      <c r="O56" s="17">
        <v>2017</v>
      </c>
      <c r="P56" s="203"/>
      <c r="R56" s="215"/>
    </row>
    <row r="57" spans="1:18" s="204" customFormat="1" ht="28.5" customHeight="1" thickBot="1">
      <c r="A57" s="19">
        <v>2018</v>
      </c>
      <c r="B57" s="201">
        <v>7540.01</v>
      </c>
      <c r="C57" s="201">
        <v>7575.983749999999</v>
      </c>
      <c r="D57" s="201">
        <v>7612.241315789474</v>
      </c>
      <c r="E57" s="201">
        <v>7641.077894736844</v>
      </c>
      <c r="F57" s="91">
        <v>7650.761739130435</v>
      </c>
      <c r="G57" s="201">
        <v>7695.473999999997</v>
      </c>
      <c r="H57" s="201">
        <v>7870.491136363635</v>
      </c>
      <c r="I57" s="201">
        <v>8212.970227272728</v>
      </c>
      <c r="J57" s="201">
        <v>8249.625</v>
      </c>
      <c r="K57" s="202">
        <v>8292.151521739128</v>
      </c>
      <c r="L57" s="201">
        <v>8393.020952380952</v>
      </c>
      <c r="M57" s="201"/>
      <c r="N57" s="201">
        <f t="shared" si="0"/>
        <v>7227.817294784432</v>
      </c>
      <c r="O57" s="15">
        <v>2018</v>
      </c>
      <c r="P57" s="203"/>
      <c r="R57" s="215"/>
    </row>
    <row r="58" spans="1:15" ht="15.75">
      <c r="A58" s="2" t="s">
        <v>16</v>
      </c>
      <c r="B58" s="2"/>
      <c r="C58" s="2"/>
      <c r="D58" s="218"/>
      <c r="E58" s="224"/>
      <c r="F58" s="224"/>
      <c r="G58" s="218"/>
      <c r="H58" s="224"/>
      <c r="I58" s="224"/>
      <c r="J58" s="218"/>
      <c r="K58" s="224"/>
      <c r="L58" s="224"/>
      <c r="M58" s="218"/>
      <c r="N58" s="2"/>
      <c r="O58" s="2"/>
    </row>
    <row r="59" spans="1:20" ht="12.75">
      <c r="A59" s="167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2"/>
      <c r="O59" s="2"/>
      <c r="T59" t="s">
        <v>33</v>
      </c>
    </row>
    <row r="60" spans="1:15" ht="12.75" hidden="1">
      <c r="A60" s="167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2"/>
      <c r="O60" s="2"/>
    </row>
    <row r="61" spans="1:15" ht="12.75" hidden="1">
      <c r="A61" s="167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2"/>
      <c r="O61" s="2"/>
    </row>
    <row r="62" spans="1:17" ht="12.75" hidden="1">
      <c r="A62" s="167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2"/>
      <c r="O62" s="2"/>
      <c r="Q62" t="s">
        <v>33</v>
      </c>
    </row>
    <row r="63" spans="1:16" ht="15.75" hidden="1">
      <c r="A63" s="69">
        <v>1988</v>
      </c>
      <c r="B63" s="124"/>
      <c r="C63" s="124"/>
      <c r="D63" s="193">
        <f aca="true" t="shared" si="1" ref="D63:D89">SUM(B27:D27)/3</f>
        <v>23.69333333333333</v>
      </c>
      <c r="E63" s="124"/>
      <c r="F63" s="124"/>
      <c r="G63" s="193">
        <f aca="true" t="shared" si="2" ref="G63:G89">SUM(E27:G27)/3</f>
        <v>30.23</v>
      </c>
      <c r="H63" s="193" t="s">
        <v>33</v>
      </c>
      <c r="I63" s="193"/>
      <c r="J63" s="193">
        <f aca="true" t="shared" si="3" ref="J63:J89">SUM(H27:J27)/3</f>
        <v>37.03333333333333</v>
      </c>
      <c r="K63" s="193"/>
      <c r="L63" s="193"/>
      <c r="M63" s="193">
        <f aca="true" t="shared" si="4" ref="M63:M89">SUM(K27:M27)/3</f>
        <v>39.1</v>
      </c>
      <c r="N63" s="11">
        <f>SUM(D63:M63)/4</f>
        <v>32.51416666666667</v>
      </c>
      <c r="O63" s="213">
        <v>1988</v>
      </c>
      <c r="P63" s="194"/>
    </row>
    <row r="64" spans="1:21" ht="15.75" hidden="1">
      <c r="A64" s="69">
        <v>1989</v>
      </c>
      <c r="B64" s="124"/>
      <c r="C64" s="124"/>
      <c r="D64" s="193">
        <f t="shared" si="1"/>
        <v>43.76</v>
      </c>
      <c r="E64" s="124"/>
      <c r="F64" s="124"/>
      <c r="G64" s="193">
        <f t="shared" si="2"/>
        <v>65.17</v>
      </c>
      <c r="H64" s="193" t="s">
        <v>33</v>
      </c>
      <c r="I64" s="193"/>
      <c r="J64" s="193">
        <f t="shared" si="3"/>
        <v>65.17</v>
      </c>
      <c r="K64" s="193"/>
      <c r="L64" s="193"/>
      <c r="M64" s="193">
        <f t="shared" si="4"/>
        <v>65.17</v>
      </c>
      <c r="N64" s="11">
        <f>SUM(D64:M64)/4</f>
        <v>59.81750000000001</v>
      </c>
      <c r="O64" s="213">
        <v>1989</v>
      </c>
      <c r="P64" s="194"/>
      <c r="U64" t="s">
        <v>33</v>
      </c>
    </row>
    <row r="65" spans="1:16" ht="15.75" hidden="1">
      <c r="A65" s="69">
        <v>1990</v>
      </c>
      <c r="B65" s="124"/>
      <c r="C65" s="124"/>
      <c r="D65" s="193">
        <f t="shared" si="1"/>
        <v>109.66333333333334</v>
      </c>
      <c r="E65" s="124"/>
      <c r="F65" s="124"/>
      <c r="G65" s="193">
        <f t="shared" si="2"/>
        <v>146.44333333333333</v>
      </c>
      <c r="H65" s="193" t="s">
        <v>33</v>
      </c>
      <c r="I65" s="193"/>
      <c r="J65" s="193">
        <f t="shared" si="3"/>
        <v>167.81666666666666</v>
      </c>
      <c r="K65" s="193"/>
      <c r="L65" s="193"/>
      <c r="M65" s="193">
        <f t="shared" si="4"/>
        <v>181.70000000000002</v>
      </c>
      <c r="N65" s="11">
        <f aca="true" t="shared" si="5" ref="N65:N91">SUM(D65:M65)/4</f>
        <v>151.40583333333333</v>
      </c>
      <c r="O65" s="213">
        <v>1990</v>
      </c>
      <c r="P65" s="194"/>
    </row>
    <row r="66" spans="1:16" ht="15.75" hidden="1">
      <c r="A66" s="69">
        <v>1991</v>
      </c>
      <c r="B66" s="124"/>
      <c r="C66" s="124"/>
      <c r="D66" s="193">
        <f t="shared" si="1"/>
        <v>203.78333333333333</v>
      </c>
      <c r="E66" s="124"/>
      <c r="F66" s="124"/>
      <c r="G66" s="193">
        <f t="shared" si="2"/>
        <v>242.83333333333334</v>
      </c>
      <c r="H66" s="193" t="s">
        <v>33</v>
      </c>
      <c r="I66" s="193"/>
      <c r="J66" s="193">
        <f t="shared" si="3"/>
        <v>321.25666666666666</v>
      </c>
      <c r="K66" s="193"/>
      <c r="L66" s="193"/>
      <c r="M66" s="193">
        <f t="shared" si="4"/>
        <v>413.50333333333333</v>
      </c>
      <c r="N66" s="11">
        <f t="shared" si="5"/>
        <v>295.34416666666664</v>
      </c>
      <c r="O66" s="213">
        <v>1991</v>
      </c>
      <c r="P66" s="194"/>
    </row>
    <row r="67" spans="1:16" ht="15.75" hidden="1">
      <c r="A67" s="69">
        <v>1992</v>
      </c>
      <c r="B67" s="124"/>
      <c r="C67" s="124"/>
      <c r="D67" s="193">
        <f t="shared" si="1"/>
        <v>460.99666666666667</v>
      </c>
      <c r="E67" s="124"/>
      <c r="F67" s="124"/>
      <c r="G67" s="193">
        <f t="shared" si="2"/>
        <v>500.28999999999996</v>
      </c>
      <c r="H67" s="193" t="s">
        <v>33</v>
      </c>
      <c r="I67" s="193"/>
      <c r="J67" s="193">
        <f t="shared" si="3"/>
        <v>512.2366666666667</v>
      </c>
      <c r="K67" s="193"/>
      <c r="L67" s="193"/>
      <c r="M67" s="193">
        <f t="shared" si="4"/>
        <v>522.78</v>
      </c>
      <c r="N67" s="11">
        <f t="shared" si="5"/>
        <v>499.0758333333333</v>
      </c>
      <c r="O67" s="213">
        <v>1992</v>
      </c>
      <c r="P67" s="194"/>
    </row>
    <row r="68" spans="1:16" ht="15.75" hidden="1">
      <c r="A68" s="69">
        <v>1993</v>
      </c>
      <c r="B68" s="124"/>
      <c r="C68" s="124"/>
      <c r="D68" s="193">
        <f t="shared" si="1"/>
        <v>558.7333333333333</v>
      </c>
      <c r="E68" s="124"/>
      <c r="F68" s="124"/>
      <c r="G68" s="193">
        <f t="shared" si="2"/>
        <v>564.3866666666667</v>
      </c>
      <c r="H68" s="193" t="s">
        <v>33</v>
      </c>
      <c r="I68" s="193"/>
      <c r="J68" s="193">
        <f t="shared" si="3"/>
        <v>569.1533333333333</v>
      </c>
      <c r="K68" s="193"/>
      <c r="L68" s="193"/>
      <c r="M68" s="193">
        <f t="shared" si="4"/>
        <v>577.0300000000001</v>
      </c>
      <c r="N68" s="11">
        <f t="shared" si="5"/>
        <v>567.3258333333333</v>
      </c>
      <c r="O68" s="213">
        <v>1993</v>
      </c>
      <c r="P68" s="194"/>
    </row>
    <row r="69" spans="1:16" ht="15.75" hidden="1">
      <c r="A69" s="69">
        <v>1994</v>
      </c>
      <c r="B69" s="124"/>
      <c r="C69" s="124"/>
      <c r="D69" s="193">
        <f t="shared" si="1"/>
        <v>577.92</v>
      </c>
      <c r="E69" s="124"/>
      <c r="F69" s="124"/>
      <c r="G69" s="193">
        <f t="shared" si="2"/>
        <v>579.34</v>
      </c>
      <c r="H69" s="193" t="s">
        <v>33</v>
      </c>
      <c r="I69" s="193"/>
      <c r="J69" s="193">
        <f t="shared" si="3"/>
        <v>587.61</v>
      </c>
      <c r="K69" s="193"/>
      <c r="L69" s="193"/>
      <c r="M69" s="193">
        <f t="shared" si="4"/>
        <v>601.2866666666667</v>
      </c>
      <c r="N69" s="11">
        <f t="shared" si="5"/>
        <v>586.5391666666667</v>
      </c>
      <c r="O69" s="213">
        <v>1994</v>
      </c>
      <c r="P69" s="194"/>
    </row>
    <row r="70" spans="1:16" ht="15.75" hidden="1">
      <c r="A70" s="69">
        <v>1995</v>
      </c>
      <c r="B70" s="124"/>
      <c r="C70" s="124"/>
      <c r="D70" s="193">
        <f t="shared" si="1"/>
        <v>629.3666666666667</v>
      </c>
      <c r="E70" s="124"/>
      <c r="F70" s="124"/>
      <c r="G70" s="193">
        <f t="shared" si="2"/>
        <v>654.7833333333333</v>
      </c>
      <c r="H70" s="193" t="s">
        <v>33</v>
      </c>
      <c r="I70" s="193"/>
      <c r="J70" s="193">
        <f t="shared" si="3"/>
        <v>802.4733333333334</v>
      </c>
      <c r="K70" s="193"/>
      <c r="L70" s="193"/>
      <c r="M70" s="193">
        <f t="shared" si="4"/>
        <v>929.1433333333334</v>
      </c>
      <c r="N70" s="11">
        <f t="shared" si="5"/>
        <v>753.9416666666667</v>
      </c>
      <c r="O70" s="213">
        <v>1995</v>
      </c>
      <c r="P70" s="194"/>
    </row>
    <row r="71" spans="1:16" ht="15.75" hidden="1">
      <c r="A71" s="69">
        <v>1996</v>
      </c>
      <c r="B71" s="124"/>
      <c r="C71" s="124"/>
      <c r="D71" s="193">
        <f t="shared" si="1"/>
        <v>940.1433333333333</v>
      </c>
      <c r="E71" s="124"/>
      <c r="F71" s="124"/>
      <c r="G71" s="193">
        <f t="shared" si="2"/>
        <v>904.8733333333333</v>
      </c>
      <c r="H71" s="193" t="s">
        <v>33</v>
      </c>
      <c r="I71" s="193"/>
      <c r="J71" s="193">
        <f t="shared" si="3"/>
        <v>919.0633333333334</v>
      </c>
      <c r="K71" s="193"/>
      <c r="L71" s="193"/>
      <c r="M71" s="193">
        <f t="shared" si="4"/>
        <v>918.9366666666666</v>
      </c>
      <c r="N71" s="11">
        <f t="shared" si="5"/>
        <v>920.7541666666666</v>
      </c>
      <c r="O71" s="213">
        <v>1996</v>
      </c>
      <c r="P71" s="194"/>
    </row>
    <row r="72" spans="1:16" ht="15.75" hidden="1">
      <c r="A72" s="69">
        <v>1997</v>
      </c>
      <c r="B72" s="124"/>
      <c r="C72" s="124"/>
      <c r="D72" s="193">
        <f t="shared" si="1"/>
        <v>884.4033333333333</v>
      </c>
      <c r="E72" s="124"/>
      <c r="F72" s="124"/>
      <c r="G72" s="193">
        <f t="shared" si="2"/>
        <v>820.7866666666665</v>
      </c>
      <c r="H72" s="193" t="s">
        <v>33</v>
      </c>
      <c r="I72" s="193"/>
      <c r="J72" s="193">
        <f t="shared" si="3"/>
        <v>961.2399999999999</v>
      </c>
      <c r="K72" s="193"/>
      <c r="L72" s="193"/>
      <c r="M72" s="193">
        <f t="shared" si="4"/>
        <v>1261.2033333333331</v>
      </c>
      <c r="N72" s="11">
        <f t="shared" si="5"/>
        <v>981.9083333333333</v>
      </c>
      <c r="O72" s="213">
        <v>1997</v>
      </c>
      <c r="P72" s="194"/>
    </row>
    <row r="73" spans="1:16" ht="15.75" hidden="1">
      <c r="A73" s="69">
        <v>1998</v>
      </c>
      <c r="B73" s="124"/>
      <c r="C73" s="124"/>
      <c r="D73" s="193">
        <f t="shared" si="1"/>
        <v>1548.21</v>
      </c>
      <c r="E73" s="124"/>
      <c r="F73" s="124"/>
      <c r="G73" s="193">
        <f t="shared" si="2"/>
        <v>1519.79</v>
      </c>
      <c r="H73" s="193" t="s">
        <v>33</v>
      </c>
      <c r="I73" s="193"/>
      <c r="J73" s="193">
        <f t="shared" si="3"/>
        <v>1586.0133333333333</v>
      </c>
      <c r="K73" s="193"/>
      <c r="L73" s="193"/>
      <c r="M73" s="193">
        <f t="shared" si="4"/>
        <v>1604.6499999999999</v>
      </c>
      <c r="N73" s="11">
        <f t="shared" si="5"/>
        <v>1564.6658333333332</v>
      </c>
      <c r="O73" s="213">
        <v>1998</v>
      </c>
      <c r="P73" s="194"/>
    </row>
    <row r="74" spans="1:16" ht="18" hidden="1">
      <c r="A74" s="69" t="s">
        <v>40</v>
      </c>
      <c r="B74" s="124"/>
      <c r="C74" s="124"/>
      <c r="D74" s="193">
        <f t="shared" si="1"/>
        <v>1574.7166666666665</v>
      </c>
      <c r="E74" s="124"/>
      <c r="F74" s="124"/>
      <c r="G74" s="193">
        <f t="shared" si="2"/>
        <v>1672.5</v>
      </c>
      <c r="H74" s="193" t="s">
        <v>33</v>
      </c>
      <c r="I74" s="193"/>
      <c r="J74" s="193">
        <f t="shared" si="3"/>
        <v>1892.18</v>
      </c>
      <c r="K74" s="193"/>
      <c r="L74" s="193"/>
      <c r="M74" s="193">
        <f t="shared" si="4"/>
        <v>2142.1200000000003</v>
      </c>
      <c r="N74" s="11">
        <f t="shared" si="5"/>
        <v>1820.3791666666666</v>
      </c>
      <c r="O74" s="213" t="s">
        <v>40</v>
      </c>
      <c r="P74" s="194"/>
    </row>
    <row r="75" spans="1:16" ht="18" hidden="1">
      <c r="A75" s="69" t="s">
        <v>41</v>
      </c>
      <c r="B75" s="124"/>
      <c r="C75" s="124"/>
      <c r="D75" s="193">
        <f t="shared" si="1"/>
        <v>2350.7766666666666</v>
      </c>
      <c r="E75" s="124"/>
      <c r="F75" s="124"/>
      <c r="G75" s="193">
        <f t="shared" si="2"/>
        <v>2002.3233333333335</v>
      </c>
      <c r="H75" s="193" t="s">
        <v>33</v>
      </c>
      <c r="I75" s="193"/>
      <c r="J75" s="193">
        <f t="shared" si="3"/>
        <v>2106.5499999999997</v>
      </c>
      <c r="K75" s="193"/>
      <c r="L75" s="193"/>
      <c r="M75" s="193">
        <f t="shared" si="4"/>
        <v>1935.176666666667</v>
      </c>
      <c r="N75" s="11">
        <f t="shared" si="5"/>
        <v>2098.7066666666665</v>
      </c>
      <c r="O75" s="213" t="s">
        <v>41</v>
      </c>
      <c r="P75" s="194"/>
    </row>
    <row r="76" spans="1:16" ht="18" hidden="1">
      <c r="A76" s="69" t="s">
        <v>42</v>
      </c>
      <c r="B76" s="124"/>
      <c r="C76" s="124"/>
      <c r="D76" s="193">
        <f t="shared" si="1"/>
        <v>1777.96</v>
      </c>
      <c r="E76" s="124"/>
      <c r="F76" s="124"/>
      <c r="G76" s="193">
        <f t="shared" si="2"/>
        <v>1915.9333333333334</v>
      </c>
      <c r="H76" s="193" t="s">
        <v>33</v>
      </c>
      <c r="I76" s="193"/>
      <c r="J76" s="193">
        <f t="shared" si="3"/>
        <v>2054.193333333333</v>
      </c>
      <c r="K76" s="193"/>
      <c r="L76" s="193"/>
      <c r="M76" s="193">
        <f t="shared" si="4"/>
        <v>2192.656666666667</v>
      </c>
      <c r="N76" s="11">
        <f t="shared" si="5"/>
        <v>1985.1858333333334</v>
      </c>
      <c r="O76" s="213" t="s">
        <v>42</v>
      </c>
      <c r="P76" s="194"/>
    </row>
    <row r="77" spans="1:16" ht="15.75" hidden="1">
      <c r="A77" s="69">
        <v>2002</v>
      </c>
      <c r="B77" s="124"/>
      <c r="C77" s="124"/>
      <c r="D77" s="193">
        <f t="shared" si="1"/>
        <v>2107.78</v>
      </c>
      <c r="E77" s="124"/>
      <c r="F77" s="124"/>
      <c r="G77" s="193">
        <f t="shared" si="2"/>
        <v>2085.25</v>
      </c>
      <c r="H77" s="193" t="s">
        <v>33</v>
      </c>
      <c r="I77" s="193"/>
      <c r="J77" s="193">
        <f t="shared" si="3"/>
        <v>2068.5333333333333</v>
      </c>
      <c r="K77" s="193"/>
      <c r="L77" s="193"/>
      <c r="M77" s="193">
        <f t="shared" si="4"/>
        <v>2135.0833333333335</v>
      </c>
      <c r="N77" s="11">
        <f t="shared" si="5"/>
        <v>2099.161666666667</v>
      </c>
      <c r="O77" s="213">
        <v>2002</v>
      </c>
      <c r="P77" s="194"/>
    </row>
    <row r="78" spans="1:16" ht="15.75" hidden="1">
      <c r="A78" s="69">
        <v>2003</v>
      </c>
      <c r="B78" s="124"/>
      <c r="C78" s="124"/>
      <c r="D78" s="193">
        <f t="shared" si="1"/>
        <v>2223.5933333333332</v>
      </c>
      <c r="E78" s="124"/>
      <c r="F78" s="124"/>
      <c r="G78" s="193">
        <f t="shared" si="2"/>
        <v>2288.4061904761907</v>
      </c>
      <c r="H78" s="193" t="s">
        <v>33</v>
      </c>
      <c r="I78" s="193"/>
      <c r="J78" s="193">
        <f t="shared" si="3"/>
        <v>2368.0866666666666</v>
      </c>
      <c r="K78" s="193"/>
      <c r="L78" s="193"/>
      <c r="M78" s="193">
        <f t="shared" si="4"/>
        <v>2501.6033333333335</v>
      </c>
      <c r="N78" s="11">
        <f t="shared" si="5"/>
        <v>2345.422380952381</v>
      </c>
      <c r="O78" s="213">
        <v>2003</v>
      </c>
      <c r="P78" s="194"/>
    </row>
    <row r="79" spans="1:16" ht="15.75" hidden="1">
      <c r="A79" s="69">
        <v>2004</v>
      </c>
      <c r="B79" s="124"/>
      <c r="C79" s="124"/>
      <c r="D79" s="193">
        <f t="shared" si="1"/>
        <v>2617.0766666666664</v>
      </c>
      <c r="E79" s="124"/>
      <c r="F79" s="124"/>
      <c r="G79" s="193">
        <f t="shared" si="2"/>
        <v>2666.263333333334</v>
      </c>
      <c r="H79" s="193" t="s">
        <v>33</v>
      </c>
      <c r="I79" s="193"/>
      <c r="J79" s="193">
        <f t="shared" si="3"/>
        <v>2716.0400000000004</v>
      </c>
      <c r="K79" s="193"/>
      <c r="L79" s="193"/>
      <c r="M79" s="193">
        <f t="shared" si="4"/>
        <v>2805.806666666667</v>
      </c>
      <c r="N79" s="11">
        <f t="shared" si="5"/>
        <v>2701.296666666667</v>
      </c>
      <c r="O79" s="213">
        <v>2004</v>
      </c>
      <c r="P79" s="194"/>
    </row>
    <row r="80" spans="1:16" ht="15.75" hidden="1">
      <c r="A80" s="69">
        <v>2005</v>
      </c>
      <c r="B80" s="124"/>
      <c r="C80" s="124"/>
      <c r="D80" s="193">
        <f t="shared" si="1"/>
        <v>2870.2233333333334</v>
      </c>
      <c r="E80" s="124"/>
      <c r="F80" s="124"/>
      <c r="G80" s="193">
        <f t="shared" si="2"/>
        <v>2866.596666666667</v>
      </c>
      <c r="H80" s="193" t="s">
        <v>33</v>
      </c>
      <c r="I80" s="193"/>
      <c r="J80" s="193">
        <f t="shared" si="3"/>
        <v>2897.4599999999996</v>
      </c>
      <c r="K80" s="193"/>
      <c r="L80" s="193"/>
      <c r="M80" s="193">
        <f t="shared" si="4"/>
        <v>2924.0699999999997</v>
      </c>
      <c r="N80" s="11">
        <f t="shared" si="5"/>
        <v>2889.5874999999996</v>
      </c>
      <c r="O80" s="213">
        <v>2005</v>
      </c>
      <c r="P80" s="194"/>
    </row>
    <row r="81" spans="1:16" ht="15.75" hidden="1">
      <c r="A81" s="69">
        <v>2006</v>
      </c>
      <c r="B81" s="124"/>
      <c r="C81" s="124"/>
      <c r="D81" s="193">
        <f t="shared" si="1"/>
        <v>2939.3233333333333</v>
      </c>
      <c r="E81" s="124"/>
      <c r="F81" s="124"/>
      <c r="G81" s="193">
        <f t="shared" si="2"/>
        <v>2957.060757575758</v>
      </c>
      <c r="H81" s="193" t="s">
        <v>33</v>
      </c>
      <c r="I81" s="193"/>
      <c r="J81" s="193">
        <f t="shared" si="3"/>
        <v>2968.8566666666666</v>
      </c>
      <c r="K81" s="193"/>
      <c r="L81" s="193"/>
      <c r="M81" s="193">
        <f t="shared" si="4"/>
        <v>2982.396666666667</v>
      </c>
      <c r="N81" s="11">
        <f t="shared" si="5"/>
        <v>2961.909356060606</v>
      </c>
      <c r="O81" s="213">
        <v>2006</v>
      </c>
      <c r="P81" s="194"/>
    </row>
    <row r="82" spans="1:16" ht="15.75" hidden="1">
      <c r="A82" s="69">
        <v>2007</v>
      </c>
      <c r="B82" s="124"/>
      <c r="C82" s="124"/>
      <c r="D82" s="193">
        <f t="shared" si="1"/>
        <v>2985.873333333333</v>
      </c>
      <c r="E82" s="124"/>
      <c r="F82" s="124"/>
      <c r="G82" s="193">
        <f t="shared" si="2"/>
        <v>2987.4233333333336</v>
      </c>
      <c r="H82" s="193" t="s">
        <v>33</v>
      </c>
      <c r="I82" s="193"/>
      <c r="J82" s="193">
        <f t="shared" si="3"/>
        <v>2981.9166666666665</v>
      </c>
      <c r="K82" s="193"/>
      <c r="L82" s="193"/>
      <c r="M82" s="193">
        <f t="shared" si="4"/>
        <v>2982.84</v>
      </c>
      <c r="N82" s="11">
        <f t="shared" si="5"/>
        <v>2984.5133333333333</v>
      </c>
      <c r="O82" s="213">
        <v>2007</v>
      </c>
      <c r="P82" s="194"/>
    </row>
    <row r="83" spans="1:16" ht="15.75" hidden="1">
      <c r="A83" s="213">
        <v>2008</v>
      </c>
      <c r="B83" s="124"/>
      <c r="C83" s="124"/>
      <c r="D83" s="193">
        <f t="shared" si="1"/>
        <v>2973.646666666666</v>
      </c>
      <c r="E83" s="124"/>
      <c r="F83" s="124"/>
      <c r="G83" s="193">
        <f t="shared" si="2"/>
        <v>2969.5466666666666</v>
      </c>
      <c r="H83" s="193" t="s">
        <v>33</v>
      </c>
      <c r="I83" s="193"/>
      <c r="J83" s="193">
        <f t="shared" si="3"/>
        <v>2971.16</v>
      </c>
      <c r="K83" s="193"/>
      <c r="L83" s="193"/>
      <c r="M83" s="193">
        <f t="shared" si="4"/>
        <v>3010.0400000000004</v>
      </c>
      <c r="N83" s="11">
        <f t="shared" si="5"/>
        <v>2981.0983333333334</v>
      </c>
      <c r="O83" s="213">
        <v>2008</v>
      </c>
      <c r="P83" s="194"/>
    </row>
    <row r="84" spans="1:16" ht="15.75" hidden="1">
      <c r="A84" s="213">
        <v>2009</v>
      </c>
      <c r="B84" s="124"/>
      <c r="C84" s="124"/>
      <c r="D84" s="193">
        <f t="shared" si="1"/>
        <v>3071.2449206349206</v>
      </c>
      <c r="E84" s="124"/>
      <c r="F84" s="124"/>
      <c r="G84" s="193">
        <f t="shared" si="2"/>
        <v>3202.1224673425986</v>
      </c>
      <c r="H84" s="193" t="s">
        <v>33</v>
      </c>
      <c r="I84" s="193"/>
      <c r="J84" s="193">
        <f t="shared" si="3"/>
        <v>3468.039206349207</v>
      </c>
      <c r="K84" s="193"/>
      <c r="L84" s="193"/>
      <c r="M84" s="193">
        <f t="shared" si="4"/>
        <v>3801.196878787879</v>
      </c>
      <c r="N84" s="11">
        <f t="shared" si="5"/>
        <v>3385.6508682786516</v>
      </c>
      <c r="O84" s="213">
        <v>2009</v>
      </c>
      <c r="P84" s="194"/>
    </row>
    <row r="85" spans="1:16" ht="15.75" hidden="1">
      <c r="A85" s="213">
        <v>2010</v>
      </c>
      <c r="B85" s="124"/>
      <c r="C85" s="124"/>
      <c r="D85" s="193">
        <f t="shared" si="1"/>
        <v>3895.237305958132</v>
      </c>
      <c r="E85" s="124"/>
      <c r="F85" s="124"/>
      <c r="G85" s="193">
        <f t="shared" si="2"/>
        <v>3906.377750436699</v>
      </c>
      <c r="H85" s="193" t="s">
        <v>33</v>
      </c>
      <c r="I85" s="193"/>
      <c r="J85" s="193">
        <f t="shared" si="3"/>
        <v>3961.3084018759014</v>
      </c>
      <c r="K85" s="193"/>
      <c r="L85" s="193"/>
      <c r="M85" s="193">
        <f t="shared" si="4"/>
        <v>4149.4272871572875</v>
      </c>
      <c r="N85" s="11">
        <f t="shared" si="5"/>
        <v>3978.0876863570047</v>
      </c>
      <c r="O85" s="213">
        <v>2010</v>
      </c>
      <c r="P85" s="194"/>
    </row>
    <row r="86" spans="1:16" ht="15.75" hidden="1">
      <c r="A86" s="213">
        <v>2011</v>
      </c>
      <c r="B86" s="124"/>
      <c r="C86" s="124"/>
      <c r="D86" s="193">
        <f t="shared" si="1"/>
        <v>4263.888091384863</v>
      </c>
      <c r="E86" s="124"/>
      <c r="F86" s="124"/>
      <c r="G86" s="193">
        <f t="shared" si="2"/>
        <v>4343.838061497327</v>
      </c>
      <c r="H86" s="193" t="s">
        <v>33</v>
      </c>
      <c r="I86" s="193"/>
      <c r="J86" s="193">
        <f t="shared" si="3"/>
        <v>4386.631594516594</v>
      </c>
      <c r="K86" s="193"/>
      <c r="L86" s="193"/>
      <c r="M86" s="193">
        <f t="shared" si="4"/>
        <v>4402.290793650794</v>
      </c>
      <c r="N86" s="11">
        <f t="shared" si="5"/>
        <v>4349.162135262395</v>
      </c>
      <c r="O86" s="213">
        <v>2011</v>
      </c>
      <c r="P86" s="194"/>
    </row>
    <row r="87" spans="1:16" ht="15.75" hidden="1">
      <c r="A87" s="40">
        <v>2012</v>
      </c>
      <c r="B87" s="124"/>
      <c r="C87" s="124"/>
      <c r="D87" s="193">
        <f t="shared" si="1"/>
        <v>4359.892593434343</v>
      </c>
      <c r="E87" s="124"/>
      <c r="F87" s="124"/>
      <c r="G87" s="193">
        <f t="shared" si="2"/>
        <v>4344.802502875546</v>
      </c>
      <c r="H87" s="193" t="s">
        <v>33</v>
      </c>
      <c r="I87" s="193"/>
      <c r="J87" s="193">
        <f t="shared" si="3"/>
        <v>4337.226795454545</v>
      </c>
      <c r="K87" s="193"/>
      <c r="L87" s="193"/>
      <c r="M87" s="193">
        <f t="shared" si="4"/>
        <v>4334.2284250398725</v>
      </c>
      <c r="N87" s="11">
        <f t="shared" si="5"/>
        <v>4344.037579201077</v>
      </c>
      <c r="O87" s="40">
        <v>2012</v>
      </c>
      <c r="P87" s="194"/>
    </row>
    <row r="88" spans="1:16" ht="15.75" hidden="1">
      <c r="A88" s="40">
        <v>2013</v>
      </c>
      <c r="B88" s="124"/>
      <c r="C88" s="124"/>
      <c r="D88" s="193">
        <f t="shared" si="1"/>
        <v>4323.335488025619</v>
      </c>
      <c r="E88" s="124"/>
      <c r="F88" s="124"/>
      <c r="G88" s="193">
        <f t="shared" si="2"/>
        <v>4325.032322463767</v>
      </c>
      <c r="H88" s="193" t="s">
        <v>33</v>
      </c>
      <c r="I88" s="193"/>
      <c r="J88" s="193">
        <f t="shared" si="3"/>
        <v>4331.271625258799</v>
      </c>
      <c r="K88" s="193"/>
      <c r="L88" s="193"/>
      <c r="M88" s="193">
        <f t="shared" si="4"/>
        <v>4350.354529942279</v>
      </c>
      <c r="N88" s="11">
        <f t="shared" si="5"/>
        <v>4332.498491422616</v>
      </c>
      <c r="O88" s="40">
        <v>2013</v>
      </c>
      <c r="P88" s="194"/>
    </row>
    <row r="89" spans="1:16" ht="15.75" hidden="1">
      <c r="A89" s="40">
        <v>2014</v>
      </c>
      <c r="B89" s="124"/>
      <c r="C89" s="124"/>
      <c r="D89" s="193">
        <f t="shared" si="1"/>
        <v>4348.05081453634</v>
      </c>
      <c r="E89" s="124"/>
      <c r="F89" s="124"/>
      <c r="G89" s="193">
        <f t="shared" si="2"/>
        <v>4366.4164133819395</v>
      </c>
      <c r="H89" s="193" t="s">
        <v>33</v>
      </c>
      <c r="I89" s="193"/>
      <c r="J89" s="193">
        <f t="shared" si="3"/>
        <v>4536.127396464646</v>
      </c>
      <c r="K89" s="193"/>
      <c r="L89" s="193"/>
      <c r="M89" s="193">
        <f t="shared" si="4"/>
        <v>4846.038930735931</v>
      </c>
      <c r="N89" s="11">
        <f t="shared" si="5"/>
        <v>4524.158388779714</v>
      </c>
      <c r="O89" s="40">
        <v>2014</v>
      </c>
      <c r="P89" s="194"/>
    </row>
    <row r="90" spans="1:15" ht="15.75" hidden="1">
      <c r="A90" s="69">
        <v>2015</v>
      </c>
      <c r="B90" s="124"/>
      <c r="C90" s="124"/>
      <c r="D90" s="193">
        <f>SUM(B55:D55)/3</f>
        <v>5773.895166666666</v>
      </c>
      <c r="E90" s="124"/>
      <c r="F90" s="124"/>
      <c r="G90" s="193">
        <f>SUM(E55:G55)/3</f>
        <v>6073.346893578643</v>
      </c>
      <c r="H90" s="193" t="s">
        <v>33</v>
      </c>
      <c r="I90" s="193"/>
      <c r="J90" s="193">
        <f>SUM(H55:J55)/3</f>
        <v>6248.301940131124</v>
      </c>
      <c r="K90" s="193"/>
      <c r="L90" s="193"/>
      <c r="M90" s="193">
        <f>AVERAGE(K54:M54)</f>
        <v>5490.2989985569975</v>
      </c>
      <c r="N90" s="11">
        <f t="shared" si="5"/>
        <v>5896.460749733358</v>
      </c>
      <c r="O90" s="213">
        <v>2015</v>
      </c>
    </row>
    <row r="91" spans="1:15" ht="15.75" hidden="1">
      <c r="A91" s="69">
        <v>2016</v>
      </c>
      <c r="B91" s="124"/>
      <c r="C91" s="124"/>
      <c r="D91" s="123">
        <f>AVERAGE(B55:D55)</f>
        <v>5773.895166666666</v>
      </c>
      <c r="E91" s="124"/>
      <c r="F91" s="124"/>
      <c r="G91" s="123">
        <f>AVERAGE(E55:G55)</f>
        <v>6073.346893578643</v>
      </c>
      <c r="H91" s="124"/>
      <c r="I91" s="124"/>
      <c r="J91" s="123">
        <f>AVERAGE(H55:J55)</f>
        <v>6248.301940131124</v>
      </c>
      <c r="K91" s="124"/>
      <c r="L91" s="124"/>
      <c r="M91" s="123">
        <f>AVERAGE(K55:M55)</f>
        <v>7064.216338004101</v>
      </c>
      <c r="N91" s="11">
        <f t="shared" si="5"/>
        <v>6289.940084595134</v>
      </c>
      <c r="O91" s="213">
        <v>2016</v>
      </c>
    </row>
    <row r="92" spans="1:15" ht="12.75" hidden="1">
      <c r="A92" s="167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2"/>
      <c r="O92" s="2"/>
    </row>
    <row r="93" spans="1:15" ht="12.75" hidden="1">
      <c r="A93" s="167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2"/>
      <c r="O93" s="2"/>
    </row>
    <row r="94" spans="1:15" ht="12.75" hidden="1">
      <c r="A94" s="167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2"/>
      <c r="O94" s="2"/>
    </row>
    <row r="95" spans="1:15" ht="12.75" hidden="1">
      <c r="A95" s="167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2"/>
      <c r="O95" s="2"/>
    </row>
    <row r="96" spans="1:15" ht="12.75" hidden="1">
      <c r="A96" s="167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2"/>
      <c r="O96" s="2"/>
    </row>
    <row r="97" spans="1:16" ht="12.75" hidden="1">
      <c r="A97" s="167">
        <v>2012</v>
      </c>
      <c r="B97" s="124"/>
      <c r="C97" s="124">
        <v>4321.43</v>
      </c>
      <c r="D97" s="124">
        <v>4317.8</v>
      </c>
      <c r="E97" s="124">
        <v>4306.45</v>
      </c>
      <c r="F97" s="124">
        <v>4302.78</v>
      </c>
      <c r="G97" s="124">
        <v>4297.43</v>
      </c>
      <c r="H97" s="124"/>
      <c r="I97" s="124"/>
      <c r="J97" s="124"/>
      <c r="K97" s="124"/>
      <c r="L97" s="124"/>
      <c r="M97" s="124"/>
      <c r="N97" s="2"/>
      <c r="O97" s="2"/>
      <c r="P97">
        <v>2012</v>
      </c>
    </row>
    <row r="98" spans="1:15" ht="12.75" hidden="1">
      <c r="A98" s="167"/>
      <c r="B98" s="124"/>
      <c r="C98" s="124">
        <v>4408.73</v>
      </c>
      <c r="D98" s="124">
        <v>4405.03</v>
      </c>
      <c r="E98" s="124">
        <v>4393.45</v>
      </c>
      <c r="F98" s="124">
        <v>4389.7</v>
      </c>
      <c r="G98" s="124">
        <v>4384.25</v>
      </c>
      <c r="H98" s="124"/>
      <c r="I98" s="124"/>
      <c r="J98" s="124"/>
      <c r="K98" s="124"/>
      <c r="L98" s="124"/>
      <c r="M98" s="124"/>
      <c r="N98" s="2"/>
      <c r="O98" s="2"/>
    </row>
    <row r="99" spans="1:15" ht="13.5" hidden="1" thickBot="1">
      <c r="A99" s="168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70"/>
      <c r="O99" s="2"/>
    </row>
    <row r="100" ht="12.75" hidden="1"/>
    <row r="101" ht="12.75" hidden="1"/>
    <row r="102" ht="12.75" hidden="1"/>
    <row r="105" ht="12.75">
      <c r="L105" s="219"/>
    </row>
    <row r="107" ht="12.75">
      <c r="I107" s="182" t="s">
        <v>33</v>
      </c>
    </row>
  </sheetData>
  <sheetProtection/>
  <mergeCells count="2">
    <mergeCell ref="A1:O1"/>
    <mergeCell ref="A2:O2"/>
  </mergeCells>
  <printOptions horizontalCentered="1"/>
  <pageMargins left="0.5905511811023623" right="0.4724409448818898" top="0.15748031496062992" bottom="0.3937007874015748" header="0.15748031496062992" footer="0.15748031496062992"/>
  <pageSetup orientation="landscape" paperSize="9" scale="75" r:id="rId1"/>
  <headerFooter alignWithMargins="0">
    <oddFooter>&amp;L&amp;D&amp;C&amp;F&amp;R&amp;T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1"/>
  <sheetViews>
    <sheetView tabSelected="1" zoomScale="90" zoomScaleNormal="90" zoomScalePageLayoutView="0" workbookViewId="0" topLeftCell="A1">
      <pane xSplit="1" ySplit="4" topLeftCell="B113" activePane="bottomRight" state="frozen"/>
      <selection pane="topLeft" activeCell="P52" sqref="P52"/>
      <selection pane="topRight" activeCell="P52" sqref="P52"/>
      <selection pane="bottomLeft" activeCell="P52" sqref="P52"/>
      <selection pane="bottomRight" activeCell="N122" sqref="N122"/>
    </sheetView>
  </sheetViews>
  <sheetFormatPr defaultColWidth="9.140625" defaultRowHeight="12.75"/>
  <cols>
    <col min="1" max="1" width="9.00390625" style="0" customWidth="1"/>
    <col min="2" max="2" width="10.57421875" style="0" customWidth="1"/>
    <col min="3" max="3" width="12.7109375" style="0" customWidth="1"/>
    <col min="4" max="4" width="14.421875" style="0" customWidth="1"/>
    <col min="5" max="5" width="11.7109375" style="53" customWidth="1"/>
    <col min="6" max="6" width="13.00390625" style="53" customWidth="1"/>
    <col min="7" max="13" width="11.7109375" style="53" customWidth="1"/>
    <col min="14" max="14" width="15.28125" style="53" customWidth="1"/>
    <col min="15" max="15" width="15.7109375" style="53" customWidth="1"/>
    <col min="16" max="16" width="15.28125" style="0" customWidth="1"/>
  </cols>
  <sheetData>
    <row r="1" spans="1:15" ht="16.5" thickBot="1">
      <c r="A1" s="227" t="s">
        <v>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6.25" customHeight="1" thickBot="1">
      <c r="A2" s="230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30.75" thickBot="1">
      <c r="A3" s="24" t="s">
        <v>1</v>
      </c>
      <c r="B3" s="28"/>
      <c r="C3" s="25" t="s">
        <v>5</v>
      </c>
      <c r="D3" s="25" t="s">
        <v>6</v>
      </c>
      <c r="E3" s="54" t="s">
        <v>7</v>
      </c>
      <c r="F3" s="54" t="s">
        <v>8</v>
      </c>
      <c r="G3" s="54" t="s">
        <v>2</v>
      </c>
      <c r="H3" s="54" t="s">
        <v>9</v>
      </c>
      <c r="I3" s="54" t="s">
        <v>3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5" t="s">
        <v>4</v>
      </c>
    </row>
    <row r="4" spans="1:15" ht="15">
      <c r="A4" s="24">
        <v>1</v>
      </c>
      <c r="B4" s="28"/>
      <c r="C4" s="25">
        <v>2</v>
      </c>
      <c r="D4" s="25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  <c r="L4" s="54">
        <v>11</v>
      </c>
      <c r="M4" s="54">
        <v>12</v>
      </c>
      <c r="N4" s="54">
        <v>13</v>
      </c>
      <c r="O4" s="56">
        <v>14</v>
      </c>
    </row>
    <row r="5" spans="1:16" s="2" customFormat="1" ht="18" customHeight="1" hidden="1">
      <c r="A5" s="36">
        <v>1990</v>
      </c>
      <c r="B5" s="34" t="s">
        <v>18</v>
      </c>
      <c r="C5" s="121"/>
      <c r="D5" s="122"/>
      <c r="E5" s="136"/>
      <c r="F5" s="123"/>
      <c r="G5" s="124"/>
      <c r="H5" s="139"/>
      <c r="I5" s="124"/>
      <c r="J5" s="124"/>
      <c r="K5" s="139"/>
      <c r="L5" s="124"/>
      <c r="M5" s="124"/>
      <c r="N5" s="139"/>
      <c r="O5" s="125"/>
      <c r="P5" s="120">
        <v>1990</v>
      </c>
    </row>
    <row r="6" spans="1:16" s="2" customFormat="1" ht="18" customHeight="1" hidden="1">
      <c r="A6" s="36"/>
      <c r="B6" s="34" t="s">
        <v>19</v>
      </c>
      <c r="C6" s="121"/>
      <c r="D6" s="122"/>
      <c r="E6" s="136"/>
      <c r="F6" s="123"/>
      <c r="G6" s="124"/>
      <c r="H6" s="139"/>
      <c r="I6" s="124"/>
      <c r="J6" s="124"/>
      <c r="K6" s="139"/>
      <c r="L6" s="124"/>
      <c r="M6" s="124"/>
      <c r="N6" s="139"/>
      <c r="O6" s="125"/>
      <c r="P6" s="34"/>
    </row>
    <row r="7" spans="1:16" s="2" customFormat="1" ht="18" customHeight="1" hidden="1">
      <c r="A7" s="36"/>
      <c r="B7" s="34" t="s">
        <v>20</v>
      </c>
      <c r="C7" s="121"/>
      <c r="D7" s="122"/>
      <c r="E7" s="136"/>
      <c r="F7" s="123"/>
      <c r="G7" s="124"/>
      <c r="H7" s="139"/>
      <c r="I7" s="124"/>
      <c r="J7" s="124"/>
      <c r="K7" s="139"/>
      <c r="L7" s="124"/>
      <c r="M7" s="124"/>
      <c r="N7" s="139"/>
      <c r="O7" s="125"/>
      <c r="P7" s="34"/>
    </row>
    <row r="8" spans="1:16" s="2" customFormat="1" ht="18" customHeight="1" hidden="1">
      <c r="A8" s="36"/>
      <c r="B8" s="34"/>
      <c r="C8" s="126"/>
      <c r="D8" s="127"/>
      <c r="E8" s="137"/>
      <c r="F8" s="128"/>
      <c r="G8" s="129"/>
      <c r="H8" s="140"/>
      <c r="I8" s="129"/>
      <c r="J8" s="128"/>
      <c r="K8" s="137"/>
      <c r="L8" s="128"/>
      <c r="M8" s="129"/>
      <c r="N8" s="140"/>
      <c r="O8" s="125"/>
      <c r="P8" s="34"/>
    </row>
    <row r="9" spans="1:16" s="2" customFormat="1" ht="18" customHeight="1" hidden="1">
      <c r="A9" s="36">
        <v>1991</v>
      </c>
      <c r="B9" s="34" t="s">
        <v>18</v>
      </c>
      <c r="C9" s="130">
        <v>200.55</v>
      </c>
      <c r="D9" s="130">
        <v>203.83</v>
      </c>
      <c r="E9" s="138">
        <v>219.14</v>
      </c>
      <c r="F9" s="131">
        <v>237.3</v>
      </c>
      <c r="G9" s="131">
        <v>242.85</v>
      </c>
      <c r="H9" s="138">
        <v>246.39</v>
      </c>
      <c r="I9" s="131">
        <v>301.69</v>
      </c>
      <c r="J9" s="131">
        <v>322.44</v>
      </c>
      <c r="K9" s="138">
        <v>361.3</v>
      </c>
      <c r="L9" s="131">
        <v>418.01</v>
      </c>
      <c r="M9" s="131">
        <v>415.1</v>
      </c>
      <c r="N9" s="138">
        <v>428.64</v>
      </c>
      <c r="O9" s="132">
        <f>SUM(C9:N9)/12</f>
        <v>299.77</v>
      </c>
      <c r="P9" s="34">
        <v>1991</v>
      </c>
    </row>
    <row r="10" spans="1:16" s="2" customFormat="1" ht="18" customHeight="1" hidden="1">
      <c r="A10" s="36"/>
      <c r="B10" s="34" t="s">
        <v>19</v>
      </c>
      <c r="C10" s="130">
        <v>200.82</v>
      </c>
      <c r="D10" s="130">
        <v>207.45</v>
      </c>
      <c r="E10" s="138">
        <v>222.67</v>
      </c>
      <c r="F10" s="131">
        <v>240.6</v>
      </c>
      <c r="G10" s="131">
        <v>256.26</v>
      </c>
      <c r="H10" s="138">
        <v>252.37</v>
      </c>
      <c r="I10" s="131">
        <v>313.18</v>
      </c>
      <c r="J10" s="131">
        <v>333.12</v>
      </c>
      <c r="K10" s="138">
        <v>366.29</v>
      </c>
      <c r="L10" s="131">
        <v>426.51</v>
      </c>
      <c r="M10" s="131">
        <v>423.36</v>
      </c>
      <c r="N10" s="138">
        <v>435.24</v>
      </c>
      <c r="O10" s="132">
        <f>SUM(C10:N10)/12</f>
        <v>306.48916666666673</v>
      </c>
      <c r="P10" s="34"/>
    </row>
    <row r="11" spans="1:16" s="2" customFormat="1" ht="18" customHeight="1" hidden="1">
      <c r="A11" s="36"/>
      <c r="B11" s="34" t="s">
        <v>20</v>
      </c>
      <c r="C11" s="130">
        <f aca="true" t="shared" si="0" ref="C11:N11">SUM(C9:C10)/2</f>
        <v>200.685</v>
      </c>
      <c r="D11" s="130">
        <f t="shared" si="0"/>
        <v>205.64</v>
      </c>
      <c r="E11" s="138">
        <f t="shared" si="0"/>
        <v>220.90499999999997</v>
      </c>
      <c r="F11" s="131">
        <f t="shared" si="0"/>
        <v>238.95</v>
      </c>
      <c r="G11" s="131">
        <f t="shared" si="0"/>
        <v>249.555</v>
      </c>
      <c r="H11" s="138">
        <f t="shared" si="0"/>
        <v>249.38</v>
      </c>
      <c r="I11" s="131">
        <f t="shared" si="0"/>
        <v>307.435</v>
      </c>
      <c r="J11" s="131">
        <f t="shared" si="0"/>
        <v>327.78</v>
      </c>
      <c r="K11" s="138">
        <f t="shared" si="0"/>
        <v>363.795</v>
      </c>
      <c r="L11" s="131">
        <f t="shared" si="0"/>
        <v>422.26</v>
      </c>
      <c r="M11" s="131">
        <f t="shared" si="0"/>
        <v>419.23</v>
      </c>
      <c r="N11" s="138">
        <f t="shared" si="0"/>
        <v>431.94</v>
      </c>
      <c r="O11" s="132">
        <f>SUM(C11:N11)/12</f>
        <v>303.12958333333336</v>
      </c>
      <c r="P11" s="34"/>
    </row>
    <row r="12" spans="1:16" s="2" customFormat="1" ht="18" customHeight="1" hidden="1">
      <c r="A12" s="36"/>
      <c r="B12" s="34"/>
      <c r="E12" s="139"/>
      <c r="F12" s="124"/>
      <c r="G12" s="124"/>
      <c r="H12" s="139"/>
      <c r="I12" s="124"/>
      <c r="J12" s="124"/>
      <c r="K12" s="139"/>
      <c r="L12" s="124"/>
      <c r="M12" s="124"/>
      <c r="N12" s="139"/>
      <c r="O12" s="125"/>
      <c r="P12" s="34"/>
    </row>
    <row r="13" spans="1:16" s="2" customFormat="1" ht="18" customHeight="1" hidden="1">
      <c r="A13" s="36">
        <v>1992</v>
      </c>
      <c r="B13" s="34" t="s">
        <v>18</v>
      </c>
      <c r="C13" s="130">
        <v>445.41</v>
      </c>
      <c r="D13" s="130">
        <v>466.17</v>
      </c>
      <c r="E13" s="138">
        <v>482.03</v>
      </c>
      <c r="F13" s="131">
        <v>492.12</v>
      </c>
      <c r="G13" s="131">
        <v>499.44</v>
      </c>
      <c r="H13" s="138">
        <v>503.71</v>
      </c>
      <c r="I13" s="131">
        <v>507.78</v>
      </c>
      <c r="J13" s="131">
        <v>510.62</v>
      </c>
      <c r="K13" s="138">
        <v>516.29</v>
      </c>
      <c r="L13" s="131">
        <v>516.76</v>
      </c>
      <c r="M13" s="131">
        <v>521.38</v>
      </c>
      <c r="N13" s="138">
        <v>534.25</v>
      </c>
      <c r="O13" s="132">
        <f>SUM(C13:N13)/12</f>
        <v>499.66333333333336</v>
      </c>
      <c r="P13" s="34">
        <v>1992</v>
      </c>
    </row>
    <row r="14" spans="1:16" s="2" customFormat="1" ht="18" customHeight="1" hidden="1">
      <c r="A14" s="36"/>
      <c r="B14" s="34" t="s">
        <v>19</v>
      </c>
      <c r="C14" s="130">
        <v>455.22</v>
      </c>
      <c r="D14" s="130">
        <v>472.06</v>
      </c>
      <c r="E14" s="138">
        <v>485.66</v>
      </c>
      <c r="F14" s="131">
        <v>500.15</v>
      </c>
      <c r="G14" s="131">
        <v>506.62</v>
      </c>
      <c r="H14" s="138">
        <v>513.92</v>
      </c>
      <c r="I14" s="131">
        <v>516.12</v>
      </c>
      <c r="J14" s="131">
        <v>518.59</v>
      </c>
      <c r="K14" s="138">
        <v>524.72</v>
      </c>
      <c r="L14" s="131">
        <v>526.19</v>
      </c>
      <c r="M14" s="131">
        <v>528.13</v>
      </c>
      <c r="N14" s="138">
        <v>545.24</v>
      </c>
      <c r="O14" s="132">
        <f>SUM(C14:N14)/12</f>
        <v>507.7183333333333</v>
      </c>
      <c r="P14" s="34"/>
    </row>
    <row r="15" spans="1:16" s="2" customFormat="1" ht="18" customHeight="1" hidden="1">
      <c r="A15" s="36"/>
      <c r="B15" s="34" t="s">
        <v>20</v>
      </c>
      <c r="C15" s="130">
        <f aca="true" t="shared" si="1" ref="C15:N15">SUM(C13:C14)/2</f>
        <v>450.31500000000005</v>
      </c>
      <c r="D15" s="130">
        <f t="shared" si="1"/>
        <v>469.115</v>
      </c>
      <c r="E15" s="138">
        <f t="shared" si="1"/>
        <v>483.845</v>
      </c>
      <c r="F15" s="131">
        <f t="shared" si="1"/>
        <v>496.135</v>
      </c>
      <c r="G15" s="131">
        <f t="shared" si="1"/>
        <v>503.03</v>
      </c>
      <c r="H15" s="138">
        <f t="shared" si="1"/>
        <v>508.81499999999994</v>
      </c>
      <c r="I15" s="131">
        <f t="shared" si="1"/>
        <v>511.95</v>
      </c>
      <c r="J15" s="131">
        <f t="shared" si="1"/>
        <v>514.605</v>
      </c>
      <c r="K15" s="138">
        <f t="shared" si="1"/>
        <v>520.505</v>
      </c>
      <c r="L15" s="131">
        <f t="shared" si="1"/>
        <v>521.475</v>
      </c>
      <c r="M15" s="131">
        <f t="shared" si="1"/>
        <v>524.755</v>
      </c>
      <c r="N15" s="138">
        <f t="shared" si="1"/>
        <v>539.745</v>
      </c>
      <c r="O15" s="132">
        <f>SUM(C15:N15)/12</f>
        <v>503.69083333333333</v>
      </c>
      <c r="P15" s="34"/>
    </row>
    <row r="16" spans="1:16" s="2" customFormat="1" ht="18" customHeight="1" hidden="1">
      <c r="A16" s="36"/>
      <c r="B16" s="34"/>
      <c r="C16" s="126"/>
      <c r="D16" s="127"/>
      <c r="E16" s="140"/>
      <c r="F16" s="133"/>
      <c r="G16" s="133"/>
      <c r="H16" s="144"/>
      <c r="I16" s="133"/>
      <c r="J16" s="133"/>
      <c r="K16" s="144"/>
      <c r="L16" s="133"/>
      <c r="M16" s="133"/>
      <c r="N16" s="144"/>
      <c r="O16" s="134"/>
      <c r="P16" s="34"/>
    </row>
    <row r="17" spans="1:16" s="2" customFormat="1" ht="18" customHeight="1" hidden="1">
      <c r="A17" s="36">
        <v>1993</v>
      </c>
      <c r="B17" s="34" t="s">
        <v>18</v>
      </c>
      <c r="C17" s="130">
        <v>557.32</v>
      </c>
      <c r="D17" s="130">
        <v>555.83</v>
      </c>
      <c r="E17" s="138">
        <v>556.63</v>
      </c>
      <c r="F17" s="131">
        <v>557.65</v>
      </c>
      <c r="G17" s="131">
        <v>560.75</v>
      </c>
      <c r="H17" s="138">
        <v>561.97</v>
      </c>
      <c r="I17" s="131">
        <v>562.72</v>
      </c>
      <c r="J17" s="131">
        <v>564.99</v>
      </c>
      <c r="K17" s="138">
        <v>565.71</v>
      </c>
      <c r="L17" s="131">
        <v>567.33</v>
      </c>
      <c r="M17" s="131">
        <v>576.4</v>
      </c>
      <c r="N17" s="138">
        <v>571.91</v>
      </c>
      <c r="O17" s="132">
        <f>SUM(C17:N17)/12</f>
        <v>563.2675</v>
      </c>
      <c r="P17" s="34">
        <v>1993</v>
      </c>
    </row>
    <row r="18" spans="1:16" s="2" customFormat="1" ht="18" customHeight="1" hidden="1">
      <c r="A18" s="36"/>
      <c r="B18" s="34" t="s">
        <v>19</v>
      </c>
      <c r="C18" s="130">
        <v>568.26</v>
      </c>
      <c r="D18" s="130">
        <v>568.34</v>
      </c>
      <c r="E18" s="138">
        <v>566.83</v>
      </c>
      <c r="F18" s="131">
        <v>571.93</v>
      </c>
      <c r="G18" s="131">
        <v>573.43</v>
      </c>
      <c r="H18" s="138">
        <v>568.07</v>
      </c>
      <c r="I18" s="131">
        <v>575.31</v>
      </c>
      <c r="J18" s="131">
        <v>577.33</v>
      </c>
      <c r="K18" s="138">
        <v>577.02</v>
      </c>
      <c r="L18" s="131">
        <v>578.68</v>
      </c>
      <c r="M18" s="131">
        <v>587.93</v>
      </c>
      <c r="N18" s="138">
        <v>583.35</v>
      </c>
      <c r="O18" s="132">
        <f>SUM(C18:N18)/12</f>
        <v>574.7066666666668</v>
      </c>
      <c r="P18" s="34"/>
    </row>
    <row r="19" spans="1:16" s="2" customFormat="1" ht="18" customHeight="1" hidden="1">
      <c r="A19" s="36"/>
      <c r="B19" s="34" t="s">
        <v>20</v>
      </c>
      <c r="C19" s="130">
        <f>SUM(C17:C18)/2</f>
        <v>562.79</v>
      </c>
      <c r="D19" s="130">
        <f aca="true" t="shared" si="2" ref="D19:M19">SUM(D17:D18)/2</f>
        <v>562.085</v>
      </c>
      <c r="E19" s="138">
        <f t="shared" si="2"/>
        <v>561.73</v>
      </c>
      <c r="F19" s="131">
        <f t="shared" si="2"/>
        <v>564.79</v>
      </c>
      <c r="G19" s="131">
        <f t="shared" si="2"/>
        <v>567.0899999999999</v>
      </c>
      <c r="H19" s="138">
        <f t="shared" si="2"/>
        <v>565.02</v>
      </c>
      <c r="I19" s="131">
        <f t="shared" si="2"/>
        <v>569.015</v>
      </c>
      <c r="J19" s="131">
        <f t="shared" si="2"/>
        <v>571.1600000000001</v>
      </c>
      <c r="K19" s="138">
        <f t="shared" si="2"/>
        <v>571.365</v>
      </c>
      <c r="L19" s="131">
        <f t="shared" si="2"/>
        <v>573.005</v>
      </c>
      <c r="M19" s="131">
        <f t="shared" si="2"/>
        <v>582.165</v>
      </c>
      <c r="N19" s="138">
        <f>SUM(N17:N18)/2</f>
        <v>577.63</v>
      </c>
      <c r="O19" s="132">
        <f>SUM(C19:N19)/12</f>
        <v>568.9870833333333</v>
      </c>
      <c r="P19" s="34"/>
    </row>
    <row r="20" spans="1:16" s="2" customFormat="1" ht="18" customHeight="1" hidden="1">
      <c r="A20" s="36"/>
      <c r="B20" s="34"/>
      <c r="C20" s="126"/>
      <c r="D20" s="127"/>
      <c r="E20" s="140"/>
      <c r="F20" s="133"/>
      <c r="G20" s="133"/>
      <c r="H20" s="144"/>
      <c r="I20" s="133"/>
      <c r="J20" s="133"/>
      <c r="K20" s="144"/>
      <c r="L20" s="133"/>
      <c r="M20" s="133"/>
      <c r="N20" s="144"/>
      <c r="O20" s="134"/>
      <c r="P20" s="34"/>
    </row>
    <row r="21" spans="1:16" s="2" customFormat="1" ht="18" customHeight="1" hidden="1">
      <c r="A21" s="36">
        <v>1994</v>
      </c>
      <c r="B21" s="34" t="s">
        <v>18</v>
      </c>
      <c r="C21" s="130">
        <v>573.65</v>
      </c>
      <c r="D21" s="130">
        <v>574.22</v>
      </c>
      <c r="E21" s="138">
        <v>571.57</v>
      </c>
      <c r="F21" s="131">
        <v>571.64</v>
      </c>
      <c r="G21" s="131">
        <v>574</v>
      </c>
      <c r="H21" s="138">
        <v>577.73</v>
      </c>
      <c r="I21" s="131">
        <v>573.15</v>
      </c>
      <c r="J21" s="131">
        <v>583.36</v>
      </c>
      <c r="K21" s="138">
        <v>591.18</v>
      </c>
      <c r="L21" s="131">
        <v>589.54</v>
      </c>
      <c r="M21" s="131">
        <v>597.44</v>
      </c>
      <c r="N21" s="138">
        <v>606.92</v>
      </c>
      <c r="O21" s="132">
        <f>SUM(C21:N21)/12</f>
        <v>582.0333333333333</v>
      </c>
      <c r="P21" s="34">
        <v>1994</v>
      </c>
    </row>
    <row r="22" spans="1:16" s="2" customFormat="1" ht="18" customHeight="1" hidden="1">
      <c r="A22" s="36"/>
      <c r="B22" s="34" t="s">
        <v>19</v>
      </c>
      <c r="C22" s="130">
        <v>585.12</v>
      </c>
      <c r="D22" s="130">
        <v>585.7</v>
      </c>
      <c r="E22" s="138">
        <v>582.94</v>
      </c>
      <c r="F22" s="131">
        <v>583.07</v>
      </c>
      <c r="G22" s="131">
        <v>585.48</v>
      </c>
      <c r="H22" s="138">
        <v>589.28</v>
      </c>
      <c r="I22" s="131">
        <v>584.61</v>
      </c>
      <c r="J22" s="131">
        <v>595.03</v>
      </c>
      <c r="K22" s="138">
        <v>603</v>
      </c>
      <c r="L22" s="131">
        <v>601.33</v>
      </c>
      <c r="M22" s="131">
        <v>609.19</v>
      </c>
      <c r="N22" s="138">
        <v>619.06</v>
      </c>
      <c r="O22" s="132">
        <f>SUM(C22:N22)/12</f>
        <v>593.6508333333333</v>
      </c>
      <c r="P22" s="34"/>
    </row>
    <row r="23" spans="1:16" s="2" customFormat="1" ht="18" customHeight="1" hidden="1">
      <c r="A23" s="36"/>
      <c r="B23" s="34" t="s">
        <v>20</v>
      </c>
      <c r="C23" s="130">
        <f>SUM(C21:C22)/2</f>
        <v>579.385</v>
      </c>
      <c r="D23" s="130">
        <f aca="true" t="shared" si="3" ref="D23:N23">SUM(D21:D22)/2</f>
        <v>579.96</v>
      </c>
      <c r="E23" s="138">
        <f t="shared" si="3"/>
        <v>577.2550000000001</v>
      </c>
      <c r="F23" s="131">
        <f t="shared" si="3"/>
        <v>577.355</v>
      </c>
      <c r="G23" s="131">
        <f t="shared" si="3"/>
        <v>579.74</v>
      </c>
      <c r="H23" s="138">
        <f t="shared" si="3"/>
        <v>583.505</v>
      </c>
      <c r="I23" s="131">
        <f t="shared" si="3"/>
        <v>578.88</v>
      </c>
      <c r="J23" s="131">
        <f t="shared" si="3"/>
        <v>589.1949999999999</v>
      </c>
      <c r="K23" s="138">
        <f t="shared" si="3"/>
        <v>597.0899999999999</v>
      </c>
      <c r="L23" s="131">
        <f t="shared" si="3"/>
        <v>595.435</v>
      </c>
      <c r="M23" s="131">
        <f t="shared" si="3"/>
        <v>603.315</v>
      </c>
      <c r="N23" s="138">
        <f t="shared" si="3"/>
        <v>612.99</v>
      </c>
      <c r="O23" s="132">
        <f>SUM(C23:N23)/12</f>
        <v>587.8420833333333</v>
      </c>
      <c r="P23"/>
    </row>
    <row r="24" spans="1:16" s="2" customFormat="1" ht="18" customHeight="1" hidden="1">
      <c r="A24" s="36"/>
      <c r="B24" s="34"/>
      <c r="C24" s="33"/>
      <c r="D24" s="33"/>
      <c r="E24" s="141"/>
      <c r="F24" s="135"/>
      <c r="G24" s="135"/>
      <c r="H24" s="141"/>
      <c r="I24" s="135"/>
      <c r="J24" s="135"/>
      <c r="K24" s="141"/>
      <c r="L24" s="135"/>
      <c r="M24" s="135"/>
      <c r="N24" s="141"/>
      <c r="O24" s="132"/>
      <c r="P24"/>
    </row>
    <row r="25" spans="1:16" s="2" customFormat="1" ht="18" customHeight="1" hidden="1">
      <c r="A25" s="36">
        <v>1995</v>
      </c>
      <c r="B25" s="34" t="s">
        <v>18</v>
      </c>
      <c r="C25" s="130">
        <v>623.1</v>
      </c>
      <c r="D25" s="130">
        <v>633.82</v>
      </c>
      <c r="E25" s="138">
        <v>633.23</v>
      </c>
      <c r="F25" s="131">
        <v>632.4</v>
      </c>
      <c r="G25" s="131">
        <v>643.61</v>
      </c>
      <c r="H25" s="138">
        <v>740.09</v>
      </c>
      <c r="I25" s="131">
        <v>775.28</v>
      </c>
      <c r="J25" s="131">
        <v>800.51</v>
      </c>
      <c r="K25" s="138">
        <v>873.46</v>
      </c>
      <c r="L25" s="131">
        <v>931.02</v>
      </c>
      <c r="M25" s="131">
        <v>942.19</v>
      </c>
      <c r="N25" s="138">
        <v>932.11</v>
      </c>
      <c r="O25" s="132">
        <f>SUM(C25:N25)/12</f>
        <v>763.4016666666668</v>
      </c>
      <c r="P25" s="34">
        <v>1995</v>
      </c>
    </row>
    <row r="26" spans="1:16" s="2" customFormat="1" ht="18" customHeight="1" hidden="1">
      <c r="A26" s="36"/>
      <c r="B26" s="34" t="s">
        <v>19</v>
      </c>
      <c r="C26" s="130">
        <v>635.56</v>
      </c>
      <c r="D26" s="130">
        <v>646.5</v>
      </c>
      <c r="E26" s="138">
        <v>645.89</v>
      </c>
      <c r="F26" s="131">
        <v>645.05</v>
      </c>
      <c r="G26" s="131">
        <v>656.48</v>
      </c>
      <c r="H26" s="138">
        <v>754.89</v>
      </c>
      <c r="I26" s="131">
        <v>790.79</v>
      </c>
      <c r="J26" s="131">
        <v>816.52</v>
      </c>
      <c r="K26" s="138">
        <v>890.93</v>
      </c>
      <c r="L26" s="131">
        <v>949.65</v>
      </c>
      <c r="M26" s="131">
        <v>961.04</v>
      </c>
      <c r="N26" s="138">
        <v>950.76</v>
      </c>
      <c r="O26" s="132">
        <f>SUM(C26:N26)/12</f>
        <v>778.6716666666666</v>
      </c>
      <c r="P26"/>
    </row>
    <row r="27" spans="1:16" s="2" customFormat="1" ht="18" customHeight="1" hidden="1">
      <c r="A27" s="36"/>
      <c r="B27" s="34" t="s">
        <v>20</v>
      </c>
      <c r="C27" s="130">
        <f aca="true" t="shared" si="4" ref="C27:N27">SUM(C25:C26)/2</f>
        <v>629.3299999999999</v>
      </c>
      <c r="D27" s="130">
        <f t="shared" si="4"/>
        <v>640.1600000000001</v>
      </c>
      <c r="E27" s="138">
        <f t="shared" si="4"/>
        <v>639.56</v>
      </c>
      <c r="F27" s="131">
        <f t="shared" si="4"/>
        <v>638.7249999999999</v>
      </c>
      <c r="G27" s="131">
        <f t="shared" si="4"/>
        <v>650.0450000000001</v>
      </c>
      <c r="H27" s="138">
        <f t="shared" si="4"/>
        <v>747.49</v>
      </c>
      <c r="I27" s="131">
        <f t="shared" si="4"/>
        <v>783.035</v>
      </c>
      <c r="J27" s="131">
        <f t="shared" si="4"/>
        <v>808.515</v>
      </c>
      <c r="K27" s="138">
        <f t="shared" si="4"/>
        <v>882.1949999999999</v>
      </c>
      <c r="L27" s="131">
        <f t="shared" si="4"/>
        <v>940.335</v>
      </c>
      <c r="M27" s="131">
        <f t="shared" si="4"/>
        <v>951.615</v>
      </c>
      <c r="N27" s="138">
        <f t="shared" si="4"/>
        <v>941.435</v>
      </c>
      <c r="O27" s="132">
        <f>SUM(C27:N27)/12</f>
        <v>771.0366666666665</v>
      </c>
      <c r="P27"/>
    </row>
    <row r="28" spans="1:16" s="2" customFormat="1" ht="18" customHeight="1" hidden="1">
      <c r="A28" s="36"/>
      <c r="B28" s="32"/>
      <c r="C28" s="130"/>
      <c r="D28" s="130"/>
      <c r="E28" s="138"/>
      <c r="F28" s="131"/>
      <c r="G28" s="131"/>
      <c r="H28" s="138"/>
      <c r="I28" s="131"/>
      <c r="J28" s="131"/>
      <c r="K28" s="138"/>
      <c r="L28" s="131"/>
      <c r="M28" s="131"/>
      <c r="N28" s="138"/>
      <c r="O28" s="132"/>
      <c r="P28"/>
    </row>
    <row r="29" spans="1:16" s="2" customFormat="1" ht="18" customHeight="1" hidden="1">
      <c r="A29" s="36">
        <v>1996</v>
      </c>
      <c r="B29" s="34" t="s">
        <v>18</v>
      </c>
      <c r="C29" s="130">
        <v>937.62</v>
      </c>
      <c r="D29" s="130">
        <v>928.46</v>
      </c>
      <c r="E29" s="138">
        <v>926.66</v>
      </c>
      <c r="F29" s="131">
        <v>912.17</v>
      </c>
      <c r="G29" s="131">
        <v>879.58</v>
      </c>
      <c r="H29" s="138">
        <v>891.82</v>
      </c>
      <c r="I29" s="131">
        <v>894.96</v>
      </c>
      <c r="J29" s="131">
        <v>905.4</v>
      </c>
      <c r="K29" s="138">
        <v>917.7</v>
      </c>
      <c r="L29" s="131">
        <v>919.28</v>
      </c>
      <c r="M29" s="131">
        <v>924.8</v>
      </c>
      <c r="N29" s="138">
        <v>901.41</v>
      </c>
      <c r="O29" s="132">
        <f>SUM(C29:N29)/12</f>
        <v>911.6549999999999</v>
      </c>
      <c r="P29" s="34">
        <v>1996</v>
      </c>
    </row>
    <row r="30" spans="1:16" s="2" customFormat="1" ht="18" customHeight="1" hidden="1">
      <c r="A30" s="36"/>
      <c r="B30" s="34" t="s">
        <v>19</v>
      </c>
      <c r="C30" s="130">
        <v>956.37</v>
      </c>
      <c r="D30" s="130">
        <v>947.02</v>
      </c>
      <c r="E30" s="138">
        <v>945.19</v>
      </c>
      <c r="F30" s="131">
        <v>930.41</v>
      </c>
      <c r="G30" s="131">
        <v>897.17</v>
      </c>
      <c r="H30" s="138">
        <v>909.66</v>
      </c>
      <c r="I30" s="131">
        <v>912.86</v>
      </c>
      <c r="J30" s="131">
        <v>923.51</v>
      </c>
      <c r="K30" s="138">
        <v>936.06</v>
      </c>
      <c r="L30" s="131">
        <v>937.67</v>
      </c>
      <c r="M30" s="131">
        <v>943.29</v>
      </c>
      <c r="N30" s="138">
        <v>919.43</v>
      </c>
      <c r="O30" s="132">
        <f>SUM(C30:N30)/12</f>
        <v>929.8866666666667</v>
      </c>
      <c r="P30" s="34"/>
    </row>
    <row r="31" spans="1:16" s="2" customFormat="1" ht="18" customHeight="1" hidden="1">
      <c r="A31" s="36"/>
      <c r="B31" s="34" t="s">
        <v>20</v>
      </c>
      <c r="C31" s="130">
        <f>SUM(C29:C30)/2</f>
        <v>946.995</v>
      </c>
      <c r="D31" s="130">
        <f>SUM(D29:D30)/2</f>
        <v>937.74</v>
      </c>
      <c r="E31" s="138">
        <f aca="true" t="shared" si="5" ref="E31:K31">SUM(E29:E30)/2</f>
        <v>935.925</v>
      </c>
      <c r="F31" s="131">
        <f t="shared" si="5"/>
        <v>921.29</v>
      </c>
      <c r="G31" s="131">
        <f t="shared" si="5"/>
        <v>888.375</v>
      </c>
      <c r="H31" s="138">
        <f t="shared" si="5"/>
        <v>900.74</v>
      </c>
      <c r="I31" s="131">
        <f t="shared" si="5"/>
        <v>903.9100000000001</v>
      </c>
      <c r="J31" s="131">
        <f t="shared" si="5"/>
        <v>914.4549999999999</v>
      </c>
      <c r="K31" s="138">
        <f t="shared" si="5"/>
        <v>926.88</v>
      </c>
      <c r="L31" s="131">
        <f>SUM(L29:L30)/2</f>
        <v>928.4749999999999</v>
      </c>
      <c r="M31" s="131">
        <f>SUM(M29:M30)/2</f>
        <v>934.045</v>
      </c>
      <c r="N31" s="138">
        <f>SUM(N29:N30)/2</f>
        <v>910.42</v>
      </c>
      <c r="O31" s="132">
        <f>SUM(C31:N31)/12</f>
        <v>920.7708333333334</v>
      </c>
      <c r="P31" s="34"/>
    </row>
    <row r="32" spans="1:16" s="2" customFormat="1" ht="18" customHeight="1" hidden="1">
      <c r="A32" s="36"/>
      <c r="B32" s="32"/>
      <c r="C32" s="130"/>
      <c r="D32" s="130"/>
      <c r="E32" s="138"/>
      <c r="F32" s="131"/>
      <c r="G32" s="131"/>
      <c r="H32" s="138"/>
      <c r="I32" s="131"/>
      <c r="J32" s="131"/>
      <c r="K32" s="138"/>
      <c r="L32" s="131"/>
      <c r="M32" s="131"/>
      <c r="N32" s="138"/>
      <c r="O32" s="132"/>
      <c r="P32" s="34"/>
    </row>
    <row r="33" spans="1:16" s="2" customFormat="1" ht="18" customHeight="1" hidden="1">
      <c r="A33" s="36">
        <v>1997</v>
      </c>
      <c r="B33" s="34" t="s">
        <v>18</v>
      </c>
      <c r="C33" s="130">
        <v>890.81</v>
      </c>
      <c r="D33" s="130">
        <v>874.06</v>
      </c>
      <c r="E33" s="138">
        <v>813.79</v>
      </c>
      <c r="F33" s="131">
        <v>816.09</v>
      </c>
      <c r="G33" s="131">
        <v>808.73</v>
      </c>
      <c r="H33" s="138">
        <v>808.64</v>
      </c>
      <c r="I33" s="131">
        <v>808.64</v>
      </c>
      <c r="J33" s="131">
        <v>1055.59</v>
      </c>
      <c r="K33" s="138">
        <v>1086.81</v>
      </c>
      <c r="L33" s="131">
        <v>1220.19</v>
      </c>
      <c r="M33" s="131">
        <v>1272.53</v>
      </c>
      <c r="N33" s="138">
        <v>1324.77</v>
      </c>
      <c r="O33" s="132">
        <f>SUM(C33:N33)/12</f>
        <v>981.7208333333334</v>
      </c>
      <c r="P33" s="34">
        <v>1997</v>
      </c>
    </row>
    <row r="34" spans="1:16" s="2" customFormat="1" ht="18" customHeight="1" hidden="1">
      <c r="A34" s="36"/>
      <c r="B34" s="34" t="s">
        <v>19</v>
      </c>
      <c r="C34" s="130">
        <v>908.63</v>
      </c>
      <c r="D34" s="130">
        <v>891.54</v>
      </c>
      <c r="E34" s="138">
        <v>830.06</v>
      </c>
      <c r="F34" s="131">
        <v>832.41</v>
      </c>
      <c r="G34" s="131">
        <v>824.9</v>
      </c>
      <c r="H34" s="138">
        <v>824.81</v>
      </c>
      <c r="I34" s="131">
        <v>824.81</v>
      </c>
      <c r="J34" s="131">
        <v>1076.7</v>
      </c>
      <c r="K34" s="138">
        <v>1108.55</v>
      </c>
      <c r="L34" s="131">
        <v>1244.59</v>
      </c>
      <c r="M34" s="131">
        <v>1297.98</v>
      </c>
      <c r="N34" s="138">
        <v>1351.27</v>
      </c>
      <c r="O34" s="132">
        <f>SUM(C34:N34)/12</f>
        <v>1001.3541666666666</v>
      </c>
      <c r="P34" s="34"/>
    </row>
    <row r="35" spans="1:16" s="2" customFormat="1" ht="18" customHeight="1" hidden="1">
      <c r="A35" s="36"/>
      <c r="B35" s="34" t="s">
        <v>20</v>
      </c>
      <c r="C35" s="130">
        <f aca="true" t="shared" si="6" ref="C35:N35">SUM(C33:C34)/2</f>
        <v>899.72</v>
      </c>
      <c r="D35" s="130">
        <f t="shared" si="6"/>
        <v>882.8</v>
      </c>
      <c r="E35" s="138">
        <f t="shared" si="6"/>
        <v>821.925</v>
      </c>
      <c r="F35" s="131">
        <f t="shared" si="6"/>
        <v>824.25</v>
      </c>
      <c r="G35" s="131">
        <f t="shared" si="6"/>
        <v>816.815</v>
      </c>
      <c r="H35" s="138">
        <f t="shared" si="6"/>
        <v>816.7249999999999</v>
      </c>
      <c r="I35" s="131">
        <f t="shared" si="6"/>
        <v>816.7249999999999</v>
      </c>
      <c r="J35" s="131">
        <f t="shared" si="6"/>
        <v>1066.145</v>
      </c>
      <c r="K35" s="138">
        <f t="shared" si="6"/>
        <v>1097.6799999999998</v>
      </c>
      <c r="L35" s="131">
        <f t="shared" si="6"/>
        <v>1232.3899999999999</v>
      </c>
      <c r="M35" s="131">
        <f t="shared" si="6"/>
        <v>1285.255</v>
      </c>
      <c r="N35" s="138">
        <f t="shared" si="6"/>
        <v>1338.02</v>
      </c>
      <c r="O35" s="132">
        <f>SUM(C35:N35)/12</f>
        <v>991.5375</v>
      </c>
      <c r="P35" s="34"/>
    </row>
    <row r="36" spans="1:16" s="2" customFormat="1" ht="18" customHeight="1" hidden="1">
      <c r="A36" s="36"/>
      <c r="B36" s="34"/>
      <c r="C36" s="126"/>
      <c r="D36" s="127"/>
      <c r="E36" s="140"/>
      <c r="F36" s="133"/>
      <c r="G36" s="133"/>
      <c r="H36" s="144"/>
      <c r="I36" s="133"/>
      <c r="J36" s="133"/>
      <c r="K36" s="144"/>
      <c r="L36" s="133"/>
      <c r="M36" s="133"/>
      <c r="N36" s="144"/>
      <c r="O36" s="132"/>
      <c r="P36" s="34"/>
    </row>
    <row r="37" spans="1:16" s="2" customFormat="1" ht="18" customHeight="1" hidden="1">
      <c r="A37" s="36">
        <v>1998</v>
      </c>
      <c r="B37" s="34" t="s">
        <v>18</v>
      </c>
      <c r="C37" s="130">
        <v>1599.68</v>
      </c>
      <c r="D37" s="130">
        <v>1573.28</v>
      </c>
      <c r="E37" s="138">
        <v>1553.72</v>
      </c>
      <c r="F37" s="131">
        <v>1483.26</v>
      </c>
      <c r="G37" s="131">
        <v>1519.77</v>
      </c>
      <c r="H37" s="138">
        <v>1501.07</v>
      </c>
      <c r="I37" s="131">
        <v>1556.62</v>
      </c>
      <c r="J37" s="131">
        <v>1566.32</v>
      </c>
      <c r="K37" s="138">
        <v>1594.33</v>
      </c>
      <c r="L37" s="131">
        <v>1574.93</v>
      </c>
      <c r="M37" s="131">
        <v>1596.46</v>
      </c>
      <c r="N37" s="138">
        <v>1575.01</v>
      </c>
      <c r="O37" s="132">
        <f>SUM(C37:N37)/12</f>
        <v>1557.8708333333334</v>
      </c>
      <c r="P37" s="34">
        <v>1998</v>
      </c>
    </row>
    <row r="38" spans="1:16" s="2" customFormat="1" ht="18" customHeight="1" hidden="1">
      <c r="A38" s="36"/>
      <c r="B38" s="34" t="s">
        <v>19</v>
      </c>
      <c r="C38" s="130">
        <v>1631.67</v>
      </c>
      <c r="D38" s="130">
        <v>1604.74</v>
      </c>
      <c r="E38" s="138">
        <v>1584.8</v>
      </c>
      <c r="F38" s="131">
        <v>1512.93</v>
      </c>
      <c r="G38" s="131">
        <v>1550.17</v>
      </c>
      <c r="H38" s="138">
        <v>1531.09</v>
      </c>
      <c r="I38" s="131">
        <v>1587.76</v>
      </c>
      <c r="J38" s="131">
        <v>1597.65</v>
      </c>
      <c r="K38" s="138">
        <v>1626.22</v>
      </c>
      <c r="L38" s="131">
        <v>1606.43</v>
      </c>
      <c r="M38" s="131">
        <v>1628.39</v>
      </c>
      <c r="N38" s="138">
        <v>1606.51</v>
      </c>
      <c r="O38" s="132">
        <f>SUM(C38:N38)/12</f>
        <v>1589.0299999999997</v>
      </c>
      <c r="P38" s="34"/>
    </row>
    <row r="39" spans="1:16" s="2" customFormat="1" ht="18" customHeight="1" hidden="1">
      <c r="A39" s="36"/>
      <c r="B39" s="34" t="s">
        <v>20</v>
      </c>
      <c r="C39" s="130">
        <f>SUM(C37:C38)/2</f>
        <v>1615.6750000000002</v>
      </c>
      <c r="D39" s="130">
        <f>SUM(D37:D38)/2</f>
        <v>1589.01</v>
      </c>
      <c r="E39" s="138">
        <f aca="true" t="shared" si="7" ref="E39:N39">SUM(E37:E38)/2</f>
        <v>1569.26</v>
      </c>
      <c r="F39" s="131">
        <f t="shared" si="7"/>
        <v>1498.095</v>
      </c>
      <c r="G39" s="131">
        <f t="shared" si="7"/>
        <v>1534.97</v>
      </c>
      <c r="H39" s="138">
        <f t="shared" si="7"/>
        <v>1516.08</v>
      </c>
      <c r="I39" s="131">
        <f t="shared" si="7"/>
        <v>1572.19</v>
      </c>
      <c r="J39" s="131">
        <f t="shared" si="7"/>
        <v>1581.9850000000001</v>
      </c>
      <c r="K39" s="138">
        <f t="shared" si="7"/>
        <v>1610.275</v>
      </c>
      <c r="L39" s="131">
        <f t="shared" si="7"/>
        <v>1590.68</v>
      </c>
      <c r="M39" s="131">
        <f t="shared" si="7"/>
        <v>1612.4250000000002</v>
      </c>
      <c r="N39" s="138">
        <f t="shared" si="7"/>
        <v>1590.76</v>
      </c>
      <c r="O39" s="132">
        <f>SUM(C39:N39)/12</f>
        <v>1573.4504166666666</v>
      </c>
      <c r="P39" s="34"/>
    </row>
    <row r="40" spans="1:16" s="2" customFormat="1" ht="18" customHeight="1" hidden="1">
      <c r="A40" s="36"/>
      <c r="B40" s="34"/>
      <c r="C40" s="126"/>
      <c r="D40" s="127"/>
      <c r="E40" s="140"/>
      <c r="F40" s="133"/>
      <c r="G40" s="133"/>
      <c r="H40" s="144"/>
      <c r="I40" s="133"/>
      <c r="J40" s="133"/>
      <c r="K40" s="144"/>
      <c r="L40" s="133"/>
      <c r="M40" s="131"/>
      <c r="N40" s="144"/>
      <c r="O40" s="132"/>
      <c r="P40" s="34"/>
    </row>
    <row r="41" spans="1:16" s="2" customFormat="1" ht="18" customHeight="1" hidden="1">
      <c r="A41" s="36">
        <v>1999</v>
      </c>
      <c r="B41" s="34" t="s">
        <v>18</v>
      </c>
      <c r="C41" s="130">
        <v>1533.77</v>
      </c>
      <c r="D41" s="130">
        <v>1551.55</v>
      </c>
      <c r="E41" s="138">
        <v>1623.94</v>
      </c>
      <c r="F41" s="131">
        <v>1577.47</v>
      </c>
      <c r="G41" s="131">
        <v>1662.31</v>
      </c>
      <c r="H41" s="138">
        <v>1785.25</v>
      </c>
      <c r="I41" s="131">
        <v>1779.09</v>
      </c>
      <c r="J41" s="131">
        <v>1913</v>
      </c>
      <c r="K41" s="138">
        <v>2034.46</v>
      </c>
      <c r="L41" s="131">
        <v>1956.72</v>
      </c>
      <c r="M41" s="131">
        <v>2217.82</v>
      </c>
      <c r="N41" s="138">
        <v>2253.52</v>
      </c>
      <c r="O41" s="132">
        <f>SUM(C41:N41)/12</f>
        <v>1824.075</v>
      </c>
      <c r="P41" s="34">
        <v>1999</v>
      </c>
    </row>
    <row r="42" spans="1:16" s="2" customFormat="1" ht="18" customHeight="1" hidden="1">
      <c r="A42" s="36"/>
      <c r="B42" s="34" t="s">
        <v>19</v>
      </c>
      <c r="C42" s="130">
        <v>1564.45</v>
      </c>
      <c r="D42" s="130">
        <v>1582.58</v>
      </c>
      <c r="E42" s="138">
        <v>1656.42</v>
      </c>
      <c r="F42" s="131">
        <v>1609.02</v>
      </c>
      <c r="G42" s="131">
        <v>1695.55</v>
      </c>
      <c r="H42" s="138">
        <v>1820.96</v>
      </c>
      <c r="I42" s="131">
        <v>1814.67</v>
      </c>
      <c r="J42" s="131">
        <v>1951.26</v>
      </c>
      <c r="K42" s="138">
        <v>2075.15</v>
      </c>
      <c r="L42" s="131">
        <v>1995.86</v>
      </c>
      <c r="M42" s="131">
        <v>2262.63</v>
      </c>
      <c r="N42" s="138">
        <v>2299.04</v>
      </c>
      <c r="O42" s="132">
        <f>SUM(C42:N42)/12</f>
        <v>1860.6325</v>
      </c>
      <c r="P42" s="34"/>
    </row>
    <row r="43" spans="1:16" s="2" customFormat="1" ht="18" customHeight="1" hidden="1">
      <c r="A43" s="36"/>
      <c r="B43" s="34" t="s">
        <v>20</v>
      </c>
      <c r="C43" s="130">
        <f aca="true" t="shared" si="8" ref="C43:N43">SUM(C41:C42)/2</f>
        <v>1549.1100000000001</v>
      </c>
      <c r="D43" s="130">
        <f t="shared" si="8"/>
        <v>1567.065</v>
      </c>
      <c r="E43" s="138">
        <f t="shared" si="8"/>
        <v>1640.18</v>
      </c>
      <c r="F43" s="131">
        <f t="shared" si="8"/>
        <v>1593.245</v>
      </c>
      <c r="G43" s="131">
        <f t="shared" si="8"/>
        <v>1678.9299999999998</v>
      </c>
      <c r="H43" s="138">
        <f t="shared" si="8"/>
        <v>1803.105</v>
      </c>
      <c r="I43" s="131">
        <f t="shared" si="8"/>
        <v>1796.88</v>
      </c>
      <c r="J43" s="131">
        <f t="shared" si="8"/>
        <v>1932.13</v>
      </c>
      <c r="K43" s="138">
        <f t="shared" si="8"/>
        <v>2054.8050000000003</v>
      </c>
      <c r="L43" s="131">
        <f t="shared" si="8"/>
        <v>1976.29</v>
      </c>
      <c r="M43" s="131">
        <f t="shared" si="8"/>
        <v>2240.2250000000004</v>
      </c>
      <c r="N43" s="138">
        <f t="shared" si="8"/>
        <v>2276.2799999999997</v>
      </c>
      <c r="O43" s="132">
        <f>SUM(C43:N43)/12</f>
        <v>1842.3537500000002</v>
      </c>
      <c r="P43" s="34"/>
    </row>
    <row r="44" spans="1:16" s="2" customFormat="1" ht="18" customHeight="1" hidden="1">
      <c r="A44" s="36"/>
      <c r="B44" s="34"/>
      <c r="C44" s="126"/>
      <c r="D44" s="127"/>
      <c r="E44" s="140"/>
      <c r="F44" s="133"/>
      <c r="G44" s="133"/>
      <c r="H44" s="144"/>
      <c r="I44" s="133"/>
      <c r="J44" s="133"/>
      <c r="K44" s="144"/>
      <c r="L44" s="133"/>
      <c r="M44" s="131"/>
      <c r="N44" s="144"/>
      <c r="O44" s="132"/>
      <c r="P44" s="34"/>
    </row>
    <row r="45" spans="1:16" s="2" customFormat="1" ht="18" customHeight="1" hidden="1">
      <c r="A45" s="36">
        <v>2000</v>
      </c>
      <c r="B45" s="34" t="s">
        <v>18</v>
      </c>
      <c r="C45" s="130">
        <v>2344.69</v>
      </c>
      <c r="D45" s="130">
        <v>2344.87</v>
      </c>
      <c r="E45" s="138">
        <v>2237.95</v>
      </c>
      <c r="F45" s="131">
        <v>1907.38</v>
      </c>
      <c r="G45" s="131">
        <v>1908.79</v>
      </c>
      <c r="H45" s="138">
        <v>1985.81</v>
      </c>
      <c r="I45" s="131">
        <v>2107.42</v>
      </c>
      <c r="J45" s="131">
        <v>2109.74</v>
      </c>
      <c r="K45" s="138">
        <v>2077.67</v>
      </c>
      <c r="L45" s="131">
        <v>2015.9</v>
      </c>
      <c r="M45" s="131">
        <v>1825.82</v>
      </c>
      <c r="N45" s="138">
        <v>1643.34</v>
      </c>
      <c r="O45" s="132">
        <f>SUM(C45:N45)/12</f>
        <v>2042.4483333333335</v>
      </c>
      <c r="P45" s="34">
        <v>2000</v>
      </c>
    </row>
    <row r="46" spans="1:16" s="2" customFormat="1" ht="18" customHeight="1" hidden="1">
      <c r="A46" s="36"/>
      <c r="B46" s="34" t="s">
        <v>19</v>
      </c>
      <c r="C46" s="130">
        <v>2392.06</v>
      </c>
      <c r="D46" s="130">
        <v>2392.24</v>
      </c>
      <c r="E46" s="138">
        <v>2283.17</v>
      </c>
      <c r="F46" s="131">
        <v>1945.91</v>
      </c>
      <c r="G46" s="131">
        <v>1947.35</v>
      </c>
      <c r="H46" s="138">
        <v>2025.92</v>
      </c>
      <c r="I46" s="131">
        <v>2150</v>
      </c>
      <c r="J46" s="131">
        <v>2152.08</v>
      </c>
      <c r="K46" s="138">
        <v>2119.64</v>
      </c>
      <c r="L46" s="131">
        <v>2056.63</v>
      </c>
      <c r="M46" s="131">
        <v>1862.71</v>
      </c>
      <c r="N46" s="138">
        <v>1676.53</v>
      </c>
      <c r="O46" s="132">
        <f>SUM(C46:N46)/12</f>
        <v>2083.6866666666665</v>
      </c>
      <c r="P46" s="34"/>
    </row>
    <row r="47" spans="1:16" s="2" customFormat="1" ht="18" customHeight="1" hidden="1">
      <c r="A47" s="36"/>
      <c r="B47" s="34" t="s">
        <v>20</v>
      </c>
      <c r="C47" s="130">
        <f aca="true" t="shared" si="9" ref="C47:N47">SUM(C45:C46)/2</f>
        <v>2368.375</v>
      </c>
      <c r="D47" s="130">
        <f t="shared" si="9"/>
        <v>2368.555</v>
      </c>
      <c r="E47" s="138">
        <f t="shared" si="9"/>
        <v>2260.56</v>
      </c>
      <c r="F47" s="131">
        <f t="shared" si="9"/>
        <v>1926.645</v>
      </c>
      <c r="G47" s="131">
        <f t="shared" si="9"/>
        <v>1928.07</v>
      </c>
      <c r="H47" s="138">
        <f t="shared" si="9"/>
        <v>2005.865</v>
      </c>
      <c r="I47" s="131">
        <f t="shared" si="9"/>
        <v>2128.71</v>
      </c>
      <c r="J47" s="131">
        <f t="shared" si="9"/>
        <v>2130.91</v>
      </c>
      <c r="K47" s="138">
        <f t="shared" si="9"/>
        <v>2098.6549999999997</v>
      </c>
      <c r="L47" s="131">
        <f t="shared" si="9"/>
        <v>2036.265</v>
      </c>
      <c r="M47" s="131">
        <f t="shared" si="9"/>
        <v>1844.2649999999999</v>
      </c>
      <c r="N47" s="138">
        <f t="shared" si="9"/>
        <v>1659.935</v>
      </c>
      <c r="O47" s="132">
        <f>SUM(C47:N47)/12</f>
        <v>2063.0674999999997</v>
      </c>
      <c r="P47" s="34"/>
    </row>
    <row r="48" spans="1:15" s="2" customFormat="1" ht="18" customHeight="1" hidden="1">
      <c r="A48" s="165"/>
      <c r="B48" s="163"/>
      <c r="C48" s="160"/>
      <c r="D48" s="160"/>
      <c r="E48" s="164"/>
      <c r="F48" s="159"/>
      <c r="G48" s="159"/>
      <c r="H48" s="164"/>
      <c r="I48" s="159"/>
      <c r="J48" s="159"/>
      <c r="K48" s="164"/>
      <c r="L48" s="159"/>
      <c r="M48" s="159"/>
      <c r="N48" s="164"/>
      <c r="O48" s="166"/>
    </row>
    <row r="49" spans="1:16" s="4" customFormat="1" ht="18" customHeight="1" hidden="1">
      <c r="A49" s="69">
        <v>2001</v>
      </c>
      <c r="B49" s="82" t="s">
        <v>18</v>
      </c>
      <c r="C49" s="84">
        <v>1686.53</v>
      </c>
      <c r="D49" s="84">
        <v>1800.88</v>
      </c>
      <c r="E49" s="142">
        <v>1883.98</v>
      </c>
      <c r="F49" s="85">
        <v>1890.58</v>
      </c>
      <c r="G49" s="85">
        <v>1887.87</v>
      </c>
      <c r="H49" s="142">
        <v>1947.36</v>
      </c>
      <c r="I49" s="85">
        <v>2044.03</v>
      </c>
      <c r="J49" s="85">
        <v>2025.7</v>
      </c>
      <c r="K49" s="145">
        <v>2070.1</v>
      </c>
      <c r="L49" s="52">
        <v>2112.91</v>
      </c>
      <c r="M49" s="85">
        <v>2248.58</v>
      </c>
      <c r="N49" s="142">
        <v>2139.66</v>
      </c>
      <c r="O49" s="86">
        <f>SUM(C49:N49)/12</f>
        <v>1978.181666666667</v>
      </c>
      <c r="P49" s="87">
        <v>2001</v>
      </c>
    </row>
    <row r="50" spans="1:16" s="4" customFormat="1" ht="18" customHeight="1" hidden="1">
      <c r="A50" s="69"/>
      <c r="B50" s="82" t="s">
        <v>19</v>
      </c>
      <c r="C50" s="84">
        <v>1720.6</v>
      </c>
      <c r="D50" s="84">
        <v>1837.26</v>
      </c>
      <c r="E50" s="142">
        <v>1922.04</v>
      </c>
      <c r="F50" s="85">
        <v>1928.78</v>
      </c>
      <c r="G50" s="85">
        <v>1926</v>
      </c>
      <c r="H50" s="142">
        <v>1986.7</v>
      </c>
      <c r="I50" s="85">
        <v>2085.32</v>
      </c>
      <c r="J50" s="85">
        <v>2066.62</v>
      </c>
      <c r="K50" s="145">
        <v>2111.92</v>
      </c>
      <c r="L50" s="57">
        <v>2155.6</v>
      </c>
      <c r="M50" s="85">
        <v>2294</v>
      </c>
      <c r="N50" s="142">
        <v>2182.88</v>
      </c>
      <c r="O50" s="86">
        <f>SUM(C50:N50)/12</f>
        <v>2018.1433333333332</v>
      </c>
      <c r="P50" s="87"/>
    </row>
    <row r="51" spans="1:16" s="4" customFormat="1" ht="18" customHeight="1" hidden="1">
      <c r="A51" s="59"/>
      <c r="B51" s="162">
        <v>4368.881666666667</v>
      </c>
      <c r="C51" s="84">
        <v>6874.813750000001</v>
      </c>
      <c r="D51" s="84">
        <v>4353.048863636365</v>
      </c>
      <c r="E51" s="142">
        <v>4350.154444444444</v>
      </c>
      <c r="F51" s="85">
        <v>4343.712826086956</v>
      </c>
      <c r="G51" s="85">
        <f aca="true" t="shared" si="10" ref="G51:N51">SUM(G49:G50)/2</f>
        <v>1906.935</v>
      </c>
      <c r="H51" s="142">
        <f t="shared" si="10"/>
        <v>1967.03</v>
      </c>
      <c r="I51" s="85">
        <f t="shared" si="10"/>
        <v>2064.675</v>
      </c>
      <c r="J51" s="85">
        <f t="shared" si="10"/>
        <v>2046.1599999999999</v>
      </c>
      <c r="K51" s="142">
        <f t="shared" si="10"/>
        <v>2091.01</v>
      </c>
      <c r="L51" s="85">
        <f t="shared" si="10"/>
        <v>2134.255</v>
      </c>
      <c r="M51" s="85">
        <f t="shared" si="10"/>
        <v>2271.29</v>
      </c>
      <c r="N51" s="142">
        <f t="shared" si="10"/>
        <v>2161.27</v>
      </c>
      <c r="O51" s="86">
        <f>SUM(C51:N51)/12</f>
        <v>3047.029573680647</v>
      </c>
      <c r="P51" s="88"/>
    </row>
    <row r="52" spans="1:31" s="4" customFormat="1" ht="18" customHeight="1" hidden="1">
      <c r="A52" s="59"/>
      <c r="B52" s="82"/>
      <c r="C52" s="84"/>
      <c r="D52" s="84"/>
      <c r="E52" s="142"/>
      <c r="F52" s="85"/>
      <c r="G52" s="85"/>
      <c r="H52" s="142"/>
      <c r="I52" s="85"/>
      <c r="J52" s="85"/>
      <c r="K52" s="146"/>
      <c r="L52" s="83"/>
      <c r="M52" s="85"/>
      <c r="N52" s="142"/>
      <c r="O52" s="86"/>
      <c r="P52" s="88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16" s="4" customFormat="1" ht="18" customHeight="1" hidden="1">
      <c r="A53" s="69">
        <v>2002</v>
      </c>
      <c r="B53" s="82" t="s">
        <v>18</v>
      </c>
      <c r="C53" s="84">
        <v>2044.06</v>
      </c>
      <c r="D53" s="84">
        <v>2114.91</v>
      </c>
      <c r="E53" s="142">
        <v>2143.67</v>
      </c>
      <c r="F53" s="85">
        <v>2121.07</v>
      </c>
      <c r="G53" s="85">
        <v>1988.85</v>
      </c>
      <c r="H53" s="142">
        <v>2014.64</v>
      </c>
      <c r="I53" s="85">
        <v>2047.95</v>
      </c>
      <c r="J53" s="85">
        <v>2052.05</v>
      </c>
      <c r="K53" s="142">
        <v>2072.73</v>
      </c>
      <c r="L53" s="85">
        <v>2101.86</v>
      </c>
      <c r="M53" s="85">
        <v>2137.06</v>
      </c>
      <c r="N53" s="142">
        <v>2169.81</v>
      </c>
      <c r="O53" s="86">
        <f>SUM(C53:N53)/12</f>
        <v>2084.0550000000003</v>
      </c>
      <c r="P53" s="87">
        <v>2002</v>
      </c>
    </row>
    <row r="54" spans="1:16" s="4" customFormat="1" ht="18" customHeight="1" hidden="1">
      <c r="A54" s="59"/>
      <c r="B54" s="82" t="s">
        <v>19</v>
      </c>
      <c r="C54" s="84">
        <v>2085.36</v>
      </c>
      <c r="D54" s="84">
        <v>2157.63</v>
      </c>
      <c r="E54" s="142">
        <v>2186.97</v>
      </c>
      <c r="F54" s="85">
        <v>2163.92</v>
      </c>
      <c r="G54" s="85">
        <v>2029.02</v>
      </c>
      <c r="H54" s="142">
        <v>2055.34</v>
      </c>
      <c r="I54" s="85">
        <v>2089.32</v>
      </c>
      <c r="J54" s="85">
        <v>2093.51</v>
      </c>
      <c r="K54" s="142">
        <v>2114.61</v>
      </c>
      <c r="L54" s="85">
        <v>2144.33</v>
      </c>
      <c r="M54" s="85">
        <v>2180.23</v>
      </c>
      <c r="N54" s="142">
        <v>2213.64</v>
      </c>
      <c r="O54" s="86">
        <f>SUM(C54:N54)/12</f>
        <v>2126.1566666666668</v>
      </c>
      <c r="P54" s="88"/>
    </row>
    <row r="55" spans="1:16" s="4" customFormat="1" ht="18" customHeight="1" hidden="1">
      <c r="A55" s="59"/>
      <c r="B55" s="82"/>
      <c r="C55" s="84">
        <f>SUM(C53:C54)/2</f>
        <v>2064.71</v>
      </c>
      <c r="D55" s="84">
        <f aca="true" t="shared" si="11" ref="D55:N55">SUM(D53:D54)/2</f>
        <v>2136.27</v>
      </c>
      <c r="E55" s="142">
        <f t="shared" si="11"/>
        <v>2165.3199999999997</v>
      </c>
      <c r="F55" s="85">
        <f t="shared" si="11"/>
        <v>2142.495</v>
      </c>
      <c r="G55" s="85">
        <f t="shared" si="11"/>
        <v>2008.935</v>
      </c>
      <c r="H55" s="142">
        <f t="shared" si="11"/>
        <v>2034.9900000000002</v>
      </c>
      <c r="I55" s="85">
        <f t="shared" si="11"/>
        <v>2068.635</v>
      </c>
      <c r="J55" s="85">
        <f t="shared" si="11"/>
        <v>2072.78</v>
      </c>
      <c r="K55" s="142">
        <f t="shared" si="11"/>
        <v>2093.67</v>
      </c>
      <c r="L55" s="85">
        <f t="shared" si="11"/>
        <v>2123.0950000000003</v>
      </c>
      <c r="M55" s="85">
        <f t="shared" si="11"/>
        <v>2158.645</v>
      </c>
      <c r="N55" s="142">
        <f t="shared" si="11"/>
        <v>2191.725</v>
      </c>
      <c r="O55" s="86">
        <f>SUM(C55:N55)/12</f>
        <v>2105.1058333333335</v>
      </c>
      <c r="P55" s="88"/>
    </row>
    <row r="56" spans="1:16" s="4" customFormat="1" ht="18" customHeight="1" hidden="1">
      <c r="A56" s="59"/>
      <c r="B56" s="82"/>
      <c r="C56" s="84"/>
      <c r="D56" s="84"/>
      <c r="E56" s="142"/>
      <c r="F56" s="85"/>
      <c r="G56" s="85"/>
      <c r="H56" s="142"/>
      <c r="I56" s="85"/>
      <c r="J56" s="85"/>
      <c r="K56" s="142"/>
      <c r="L56" s="85"/>
      <c r="M56" s="85"/>
      <c r="N56" s="142"/>
      <c r="O56" s="86"/>
      <c r="P56" s="88"/>
    </row>
    <row r="57" spans="1:16" s="4" customFormat="1" ht="18" customHeight="1" hidden="1">
      <c r="A57" s="69">
        <v>2003</v>
      </c>
      <c r="B57" s="82" t="s">
        <v>18</v>
      </c>
      <c r="C57" s="84">
        <v>2197.05</v>
      </c>
      <c r="D57" s="84">
        <v>2182.84</v>
      </c>
      <c r="E57" s="142">
        <v>2234.41</v>
      </c>
      <c r="F57" s="85">
        <v>2193</v>
      </c>
      <c r="G57" s="85">
        <v>2296.87</v>
      </c>
      <c r="H57" s="142">
        <v>2296.56</v>
      </c>
      <c r="I57" s="85">
        <v>2320.93</v>
      </c>
      <c r="J57" s="85">
        <v>2362.58</v>
      </c>
      <c r="K57" s="142">
        <v>2431.87</v>
      </c>
      <c r="L57" s="85">
        <v>2479.78</v>
      </c>
      <c r="M57" s="85">
        <v>2483.28</v>
      </c>
      <c r="N57" s="142">
        <v>2536.55</v>
      </c>
      <c r="O57" s="86">
        <f>SUM(C57:N57)/12</f>
        <v>2334.643333333333</v>
      </c>
      <c r="P57" s="87">
        <v>2003</v>
      </c>
    </row>
    <row r="58" spans="1:16" s="4" customFormat="1" ht="18" customHeight="1" hidden="1">
      <c r="A58" s="59"/>
      <c r="B58" s="82" t="s">
        <v>19</v>
      </c>
      <c r="C58" s="84">
        <v>2241.44</v>
      </c>
      <c r="D58" s="84">
        <v>2226.94</v>
      </c>
      <c r="E58" s="142">
        <v>2279.55</v>
      </c>
      <c r="F58" s="85">
        <v>2237.31</v>
      </c>
      <c r="G58" s="85">
        <v>2343.27</v>
      </c>
      <c r="H58" s="142">
        <v>2342.96</v>
      </c>
      <c r="I58" s="85">
        <v>2367.82</v>
      </c>
      <c r="J58" s="85">
        <v>2410.3</v>
      </c>
      <c r="K58" s="142">
        <v>2481</v>
      </c>
      <c r="L58" s="85">
        <v>2529.88</v>
      </c>
      <c r="M58" s="85">
        <v>2533.44</v>
      </c>
      <c r="N58" s="142">
        <v>2587.8</v>
      </c>
      <c r="O58" s="86">
        <f>SUM(C58:N58)/12</f>
        <v>2381.8091666666664</v>
      </c>
      <c r="P58" s="88"/>
    </row>
    <row r="59" spans="1:16" s="4" customFormat="1" ht="18" customHeight="1" hidden="1">
      <c r="A59" s="59"/>
      <c r="B59" s="82" t="s">
        <v>20</v>
      </c>
      <c r="C59" s="84">
        <f aca="true" t="shared" si="12" ref="C59:H59">SUM(C57:C58)/2</f>
        <v>2219.245</v>
      </c>
      <c r="D59" s="84">
        <f t="shared" si="12"/>
        <v>2204.8900000000003</v>
      </c>
      <c r="E59" s="142">
        <f t="shared" si="12"/>
        <v>2256.98</v>
      </c>
      <c r="F59" s="85">
        <f t="shared" si="12"/>
        <v>2215.1549999999997</v>
      </c>
      <c r="G59" s="85">
        <f t="shared" si="12"/>
        <v>2320.0699999999997</v>
      </c>
      <c r="H59" s="142">
        <f t="shared" si="12"/>
        <v>2319.76</v>
      </c>
      <c r="I59" s="85">
        <f aca="true" t="shared" si="13" ref="I59:O59">SUM(I57:I58)/2</f>
        <v>2344.375</v>
      </c>
      <c r="J59" s="85">
        <f t="shared" si="13"/>
        <v>2386.44</v>
      </c>
      <c r="K59" s="142">
        <f t="shared" si="13"/>
        <v>2456.435</v>
      </c>
      <c r="L59" s="85">
        <f t="shared" si="13"/>
        <v>2504.83</v>
      </c>
      <c r="M59" s="85">
        <f t="shared" si="13"/>
        <v>2508.36</v>
      </c>
      <c r="N59" s="142">
        <f t="shared" si="13"/>
        <v>2562.175</v>
      </c>
      <c r="O59" s="86">
        <f t="shared" si="13"/>
        <v>2358.2262499999997</v>
      </c>
      <c r="P59" s="88"/>
    </row>
    <row r="60" spans="1:16" s="4" customFormat="1" ht="18" customHeight="1" hidden="1">
      <c r="A60" s="59"/>
      <c r="B60" s="82"/>
      <c r="C60" s="84"/>
      <c r="D60" s="84"/>
      <c r="E60" s="142"/>
      <c r="F60" s="85"/>
      <c r="G60" s="85"/>
      <c r="H60" s="142"/>
      <c r="I60" s="85"/>
      <c r="J60" s="85"/>
      <c r="K60" s="142"/>
      <c r="L60" s="85"/>
      <c r="M60" s="85"/>
      <c r="N60" s="142"/>
      <c r="O60" s="86"/>
      <c r="P60" s="88"/>
    </row>
    <row r="61" spans="1:16" s="4" customFormat="1" ht="18" customHeight="1" hidden="1">
      <c r="A61" s="59">
        <v>2004</v>
      </c>
      <c r="B61" s="82" t="s">
        <v>18</v>
      </c>
      <c r="C61" s="84">
        <v>2576.69</v>
      </c>
      <c r="D61" s="84">
        <v>2603.25</v>
      </c>
      <c r="E61" s="142">
        <v>2644.03</v>
      </c>
      <c r="F61" s="85">
        <v>2642.42</v>
      </c>
      <c r="G61" s="85">
        <v>2694.6</v>
      </c>
      <c r="H61" s="142">
        <v>2658.28</v>
      </c>
      <c r="I61" s="85">
        <v>2670.31</v>
      </c>
      <c r="J61" s="85">
        <v>2714.35</v>
      </c>
      <c r="K61" s="142">
        <v>2724.85</v>
      </c>
      <c r="L61" s="85">
        <v>2750.09</v>
      </c>
      <c r="M61" s="85">
        <v>2802.43</v>
      </c>
      <c r="N61" s="142">
        <v>2831.88</v>
      </c>
      <c r="O61" s="86">
        <f>SUM(C61:N61)/12</f>
        <v>2692.765</v>
      </c>
      <c r="P61" s="88">
        <v>2004</v>
      </c>
    </row>
    <row r="62" spans="1:16" s="4" customFormat="1" ht="18" customHeight="1" hidden="1">
      <c r="A62" s="59"/>
      <c r="B62" s="82" t="s">
        <v>19</v>
      </c>
      <c r="C62" s="84">
        <v>2628.74</v>
      </c>
      <c r="D62" s="84">
        <v>2655.84</v>
      </c>
      <c r="E62" s="142">
        <v>2697.44</v>
      </c>
      <c r="F62" s="85">
        <v>2695.81</v>
      </c>
      <c r="G62" s="85">
        <v>2749.04</v>
      </c>
      <c r="H62" s="142">
        <v>2711.98</v>
      </c>
      <c r="I62" s="85">
        <v>2724.26</v>
      </c>
      <c r="J62" s="85">
        <v>2769.19</v>
      </c>
      <c r="K62" s="142">
        <v>2779.9</v>
      </c>
      <c r="L62" s="85">
        <v>2805.65</v>
      </c>
      <c r="M62" s="85">
        <v>2859.04</v>
      </c>
      <c r="N62" s="142">
        <v>2889.09</v>
      </c>
      <c r="O62" s="86">
        <f>SUM(C62:N62)/12</f>
        <v>2747.1650000000004</v>
      </c>
      <c r="P62" s="88"/>
    </row>
    <row r="63" spans="1:16" s="4" customFormat="1" ht="18" customHeight="1" hidden="1">
      <c r="A63" s="59"/>
      <c r="B63" s="82" t="s">
        <v>20</v>
      </c>
      <c r="C63" s="84">
        <f aca="true" t="shared" si="14" ref="C63:K63">SUM(C61:C62)/2</f>
        <v>2602.715</v>
      </c>
      <c r="D63" s="84">
        <f t="shared" si="14"/>
        <v>2629.545</v>
      </c>
      <c r="E63" s="142">
        <f t="shared" si="14"/>
        <v>2670.735</v>
      </c>
      <c r="F63" s="85">
        <f t="shared" si="14"/>
        <v>2669.115</v>
      </c>
      <c r="G63" s="85">
        <f t="shared" si="14"/>
        <v>2721.8199999999997</v>
      </c>
      <c r="H63" s="142">
        <f t="shared" si="14"/>
        <v>2685.13</v>
      </c>
      <c r="I63" s="85">
        <f t="shared" si="14"/>
        <v>2697.285</v>
      </c>
      <c r="J63" s="85">
        <f t="shared" si="14"/>
        <v>2741.77</v>
      </c>
      <c r="K63" s="142">
        <f t="shared" si="14"/>
        <v>2752.375</v>
      </c>
      <c r="L63" s="85">
        <f>SUM(L61:L62)/2</f>
        <v>2777.87</v>
      </c>
      <c r="M63" s="85">
        <f>SUM(M61:M62)/2</f>
        <v>2830.7349999999997</v>
      </c>
      <c r="N63" s="142">
        <f>SUM(N61:N62)/2</f>
        <v>2860.485</v>
      </c>
      <c r="O63" s="86">
        <f>SUM(C63:N63)/12</f>
        <v>2719.965</v>
      </c>
      <c r="P63" s="88"/>
    </row>
    <row r="64" spans="1:16" s="4" customFormat="1" ht="18" customHeight="1" hidden="1">
      <c r="A64" s="59"/>
      <c r="B64" s="82"/>
      <c r="C64" s="84"/>
      <c r="D64" s="84"/>
      <c r="E64" s="142"/>
      <c r="F64" s="85"/>
      <c r="G64" s="85"/>
      <c r="H64" s="142"/>
      <c r="I64" s="85"/>
      <c r="J64" s="85"/>
      <c r="K64" s="142"/>
      <c r="L64" s="85"/>
      <c r="M64" s="85"/>
      <c r="N64" s="142"/>
      <c r="O64" s="86"/>
      <c r="P64" s="88"/>
    </row>
    <row r="65" spans="1:16" s="4" customFormat="1" ht="18" customHeight="1" hidden="1">
      <c r="A65" s="59">
        <v>2005</v>
      </c>
      <c r="B65" s="82" t="s">
        <v>18</v>
      </c>
      <c r="C65" s="84">
        <v>2836.87</v>
      </c>
      <c r="D65" s="84">
        <v>2860.2</v>
      </c>
      <c r="E65" s="142">
        <v>2836.01</v>
      </c>
      <c r="F65" s="85">
        <v>2845.96</v>
      </c>
      <c r="G65" s="85">
        <v>2813.75</v>
      </c>
      <c r="H65" s="142">
        <v>2854.78</v>
      </c>
      <c r="I65" s="85">
        <v>2860.91</v>
      </c>
      <c r="J65" s="85">
        <v>2875.06</v>
      </c>
      <c r="K65" s="142">
        <v>2881.63</v>
      </c>
      <c r="L65" s="85">
        <v>2904.74</v>
      </c>
      <c r="M65" s="85">
        <v>2888.45</v>
      </c>
      <c r="N65" s="142">
        <v>2903.19</v>
      </c>
      <c r="O65" s="86">
        <f>SUM(C65:N65)/12</f>
        <v>2863.4625</v>
      </c>
      <c r="P65" s="88">
        <v>2005</v>
      </c>
    </row>
    <row r="66" spans="1:16" s="4" customFormat="1" ht="18" customHeight="1" hidden="1">
      <c r="A66" s="59"/>
      <c r="B66" s="82" t="s">
        <v>19</v>
      </c>
      <c r="C66" s="84">
        <v>2894.18</v>
      </c>
      <c r="D66" s="84">
        <v>2917.98</v>
      </c>
      <c r="E66" s="142">
        <v>2893.3</v>
      </c>
      <c r="F66" s="85">
        <v>2903.45</v>
      </c>
      <c r="G66" s="85">
        <v>2870.59</v>
      </c>
      <c r="H66" s="142">
        <v>2912.45</v>
      </c>
      <c r="I66" s="85">
        <v>2918.7</v>
      </c>
      <c r="J66" s="85">
        <v>2933.15</v>
      </c>
      <c r="K66" s="142">
        <v>2939.85</v>
      </c>
      <c r="L66" s="85">
        <v>2963.42</v>
      </c>
      <c r="M66" s="85">
        <v>2946.8</v>
      </c>
      <c r="N66" s="142">
        <v>2961.84</v>
      </c>
      <c r="O66" s="86">
        <f>SUM(C66:N66)/12</f>
        <v>2921.3091666666664</v>
      </c>
      <c r="P66" s="88"/>
    </row>
    <row r="67" spans="1:16" s="4" customFormat="1" ht="18" customHeight="1" hidden="1">
      <c r="A67" s="59"/>
      <c r="B67" s="82" t="s">
        <v>20</v>
      </c>
      <c r="C67" s="84">
        <f aca="true" t="shared" si="15" ref="C67:N67">SUM(C65:C66)/2</f>
        <v>2865.5249999999996</v>
      </c>
      <c r="D67" s="84">
        <f t="shared" si="15"/>
        <v>2889.09</v>
      </c>
      <c r="E67" s="142">
        <f t="shared" si="15"/>
        <v>2864.655</v>
      </c>
      <c r="F67" s="85">
        <f t="shared" si="15"/>
        <v>2874.705</v>
      </c>
      <c r="G67" s="85">
        <f t="shared" si="15"/>
        <v>2842.17</v>
      </c>
      <c r="H67" s="142">
        <f t="shared" si="15"/>
        <v>2883.615</v>
      </c>
      <c r="I67" s="85">
        <f t="shared" si="15"/>
        <v>2889.805</v>
      </c>
      <c r="J67" s="85">
        <f t="shared" si="15"/>
        <v>2904.105</v>
      </c>
      <c r="K67" s="142">
        <f t="shared" si="15"/>
        <v>2910.74</v>
      </c>
      <c r="L67" s="85">
        <f t="shared" si="15"/>
        <v>2934.08</v>
      </c>
      <c r="M67" s="85">
        <f t="shared" si="15"/>
        <v>2917.625</v>
      </c>
      <c r="N67" s="142">
        <f t="shared" si="15"/>
        <v>2932.5150000000003</v>
      </c>
      <c r="O67" s="86">
        <f>SUM(C67:N67)/12</f>
        <v>2892.3858333333337</v>
      </c>
      <c r="P67" s="88"/>
    </row>
    <row r="68" spans="1:16" s="4" customFormat="1" ht="18" customHeight="1" hidden="1">
      <c r="A68" s="59"/>
      <c r="B68" s="82"/>
      <c r="C68" s="84"/>
      <c r="D68" s="84"/>
      <c r="E68" s="142"/>
      <c r="F68" s="85"/>
      <c r="G68" s="85"/>
      <c r="H68" s="142"/>
      <c r="I68" s="85"/>
      <c r="J68" s="85"/>
      <c r="K68" s="142"/>
      <c r="L68" s="85"/>
      <c r="M68" s="85"/>
      <c r="N68" s="142"/>
      <c r="O68" s="86"/>
      <c r="P68" s="88"/>
    </row>
    <row r="69" spans="1:16" s="4" customFormat="1" ht="18" customHeight="1" hidden="1">
      <c r="A69" s="59">
        <v>2006</v>
      </c>
      <c r="B69" s="82" t="s">
        <v>18</v>
      </c>
      <c r="C69" s="84">
        <v>2898.35</v>
      </c>
      <c r="D69" s="84">
        <v>2916.08</v>
      </c>
      <c r="E69" s="142">
        <v>2919.16</v>
      </c>
      <c r="F69" s="85">
        <v>2908.78</v>
      </c>
      <c r="G69" s="85">
        <v>2925.77</v>
      </c>
      <c r="H69" s="142">
        <v>2946.55</v>
      </c>
      <c r="I69" s="85">
        <v>2939.53</v>
      </c>
      <c r="J69" s="85">
        <v>2937.9</v>
      </c>
      <c r="K69" s="142">
        <v>2955.66</v>
      </c>
      <c r="L69" s="85">
        <v>2957.04</v>
      </c>
      <c r="M69" s="85">
        <v>2955.42</v>
      </c>
      <c r="N69" s="142">
        <v>2944.2</v>
      </c>
      <c r="O69" s="86">
        <f>SUM(C69:N69)/12</f>
        <v>2933.7033333333334</v>
      </c>
      <c r="P69" s="88">
        <v>2006</v>
      </c>
    </row>
    <row r="70" spans="1:16" s="4" customFormat="1" ht="18" customHeight="1" hidden="1">
      <c r="A70" s="59"/>
      <c r="B70" s="82" t="s">
        <v>19</v>
      </c>
      <c r="C70" s="84">
        <v>2956.9</v>
      </c>
      <c r="D70" s="84">
        <v>2974.99</v>
      </c>
      <c r="E70" s="142">
        <v>2978.13</v>
      </c>
      <c r="F70" s="85">
        <v>2967.55</v>
      </c>
      <c r="G70" s="85">
        <v>2984.88</v>
      </c>
      <c r="H70" s="142">
        <v>3006.08</v>
      </c>
      <c r="I70" s="85">
        <v>2998.92</v>
      </c>
      <c r="J70" s="85">
        <v>2997.25</v>
      </c>
      <c r="K70" s="142">
        <v>3015.36</v>
      </c>
      <c r="L70" s="85">
        <v>3016.78</v>
      </c>
      <c r="M70" s="85">
        <v>3015.13</v>
      </c>
      <c r="N70" s="142">
        <v>3003.68</v>
      </c>
      <c r="O70" s="86">
        <f>SUM(C70:N70)/12</f>
        <v>2992.970833333333</v>
      </c>
      <c r="P70" s="88"/>
    </row>
    <row r="71" spans="1:16" s="4" customFormat="1" ht="18" customHeight="1" hidden="1">
      <c r="A71" s="59"/>
      <c r="B71" s="82" t="s">
        <v>20</v>
      </c>
      <c r="C71" s="84">
        <f aca="true" t="shared" si="16" ref="C71:H71">SUM(C69:C70)/2</f>
        <v>2927.625</v>
      </c>
      <c r="D71" s="84">
        <f t="shared" si="16"/>
        <v>2945.535</v>
      </c>
      <c r="E71" s="142">
        <f t="shared" si="16"/>
        <v>2948.645</v>
      </c>
      <c r="F71" s="85">
        <f t="shared" si="16"/>
        <v>2938.165</v>
      </c>
      <c r="G71" s="85">
        <f t="shared" si="16"/>
        <v>2955.325</v>
      </c>
      <c r="H71" s="142">
        <f t="shared" si="16"/>
        <v>2976.315</v>
      </c>
      <c r="I71" s="85">
        <f aca="true" t="shared" si="17" ref="I71:N71">SUM(I69:I70)/2</f>
        <v>2969.2250000000004</v>
      </c>
      <c r="J71" s="85">
        <f t="shared" si="17"/>
        <v>2967.575</v>
      </c>
      <c r="K71" s="142">
        <f t="shared" si="17"/>
        <v>2985.51</v>
      </c>
      <c r="L71" s="85">
        <f t="shared" si="17"/>
        <v>2986.91</v>
      </c>
      <c r="M71" s="85">
        <f t="shared" si="17"/>
        <v>2985.275</v>
      </c>
      <c r="N71" s="142">
        <f t="shared" si="17"/>
        <v>2973.9399999999996</v>
      </c>
      <c r="O71" s="86">
        <f>SUM(C71:N71)/12</f>
        <v>2963.3370833333333</v>
      </c>
      <c r="P71" s="88"/>
    </row>
    <row r="72" spans="1:16" s="4" customFormat="1" ht="18" customHeight="1" hidden="1">
      <c r="A72" s="59"/>
      <c r="B72" s="82"/>
      <c r="C72" s="84"/>
      <c r="D72" s="84"/>
      <c r="E72" s="142"/>
      <c r="F72" s="85"/>
      <c r="G72" s="85"/>
      <c r="H72" s="142"/>
      <c r="I72" s="85"/>
      <c r="J72" s="85"/>
      <c r="K72" s="142"/>
      <c r="L72" s="85"/>
      <c r="M72" s="85"/>
      <c r="N72" s="142"/>
      <c r="O72" s="86"/>
      <c r="P72" s="88"/>
    </row>
    <row r="73" spans="1:16" s="4" customFormat="1" ht="15.75" hidden="1">
      <c r="A73" s="59">
        <v>2007</v>
      </c>
      <c r="B73" s="82" t="s">
        <v>18</v>
      </c>
      <c r="C73" s="84">
        <v>2960.38</v>
      </c>
      <c r="D73" s="84">
        <v>2955.67</v>
      </c>
      <c r="E73" s="142">
        <v>2954.92</v>
      </c>
      <c r="F73" s="85">
        <v>2959.39</v>
      </c>
      <c r="G73" s="85">
        <v>2954.37</v>
      </c>
      <c r="H73" s="142">
        <v>2957.4</v>
      </c>
      <c r="I73" s="85">
        <v>2954.81</v>
      </c>
      <c r="J73" s="85">
        <v>2952.9</v>
      </c>
      <c r="K73" s="142">
        <v>2953.79</v>
      </c>
      <c r="L73" s="85">
        <v>2956.89</v>
      </c>
      <c r="M73" s="85">
        <v>2953.01</v>
      </c>
      <c r="N73" s="142">
        <v>2947.82</v>
      </c>
      <c r="O73" s="86">
        <f>SUM(C73:N73)/12</f>
        <v>2955.1125000000006</v>
      </c>
      <c r="P73" s="88">
        <v>2007</v>
      </c>
    </row>
    <row r="74" spans="1:16" s="4" customFormat="1" ht="15.75" hidden="1">
      <c r="A74" s="59"/>
      <c r="B74" s="82" t="s">
        <v>19</v>
      </c>
      <c r="C74" s="84">
        <v>3020.18</v>
      </c>
      <c r="D74" s="84">
        <v>3015.38</v>
      </c>
      <c r="E74" s="142">
        <v>3014.62</v>
      </c>
      <c r="F74" s="85">
        <v>3019.18</v>
      </c>
      <c r="G74" s="85">
        <v>3014.05</v>
      </c>
      <c r="H74" s="142">
        <v>3017.15</v>
      </c>
      <c r="I74" s="85">
        <v>3014.51</v>
      </c>
      <c r="J74" s="85">
        <v>3012.56</v>
      </c>
      <c r="K74" s="142">
        <v>3013.46</v>
      </c>
      <c r="L74" s="85">
        <v>3016.63</v>
      </c>
      <c r="M74" s="85">
        <v>3012.67</v>
      </c>
      <c r="N74" s="142">
        <v>3007.37</v>
      </c>
      <c r="O74" s="86">
        <f>SUM(C74:N74)/12</f>
        <v>3014.8133333333335</v>
      </c>
      <c r="P74" s="6"/>
    </row>
    <row r="75" spans="1:16" s="4" customFormat="1" ht="15.75" hidden="1">
      <c r="A75" s="59"/>
      <c r="B75" s="82" t="s">
        <v>20</v>
      </c>
      <c r="C75" s="84">
        <f>SUM(C73:C74)/2</f>
        <v>2990.2799999999997</v>
      </c>
      <c r="D75" s="84">
        <f aca="true" t="shared" si="18" ref="D75:N75">SUM(D73:D74)/2</f>
        <v>2985.525</v>
      </c>
      <c r="E75" s="142">
        <f t="shared" si="18"/>
        <v>2984.77</v>
      </c>
      <c r="F75" s="85">
        <f t="shared" si="18"/>
        <v>2989.285</v>
      </c>
      <c r="G75" s="85">
        <f t="shared" si="18"/>
        <v>2984.21</v>
      </c>
      <c r="H75" s="142">
        <f t="shared" si="18"/>
        <v>2987.275</v>
      </c>
      <c r="I75" s="85">
        <f t="shared" si="18"/>
        <v>2984.66</v>
      </c>
      <c r="J75" s="85">
        <f t="shared" si="18"/>
        <v>2982.73</v>
      </c>
      <c r="K75" s="142">
        <f t="shared" si="18"/>
        <v>2983.625</v>
      </c>
      <c r="L75" s="85">
        <f t="shared" si="18"/>
        <v>2986.76</v>
      </c>
      <c r="M75" s="85">
        <f t="shared" si="18"/>
        <v>2982.84</v>
      </c>
      <c r="N75" s="142">
        <f t="shared" si="18"/>
        <v>2977.5950000000003</v>
      </c>
      <c r="O75" s="86">
        <f>SUM(C75:N75)/12</f>
        <v>2984.9629166666673</v>
      </c>
      <c r="P75" s="6"/>
    </row>
    <row r="76" spans="1:16" s="4" customFormat="1" ht="15.75" hidden="1">
      <c r="A76" s="59"/>
      <c r="B76" s="82"/>
      <c r="C76" s="84"/>
      <c r="D76" s="84"/>
      <c r="E76" s="142"/>
      <c r="F76" s="85"/>
      <c r="G76" s="85"/>
      <c r="H76" s="142"/>
      <c r="I76" s="85"/>
      <c r="J76" s="85"/>
      <c r="K76" s="142"/>
      <c r="L76" s="85"/>
      <c r="M76" s="85"/>
      <c r="N76" s="142"/>
      <c r="O76" s="86"/>
      <c r="P76" s="6"/>
    </row>
    <row r="77" spans="1:16" s="4" customFormat="1" ht="15.75">
      <c r="A77" s="59">
        <v>2008</v>
      </c>
      <c r="B77" s="82" t="s">
        <v>18</v>
      </c>
      <c r="C77" s="84">
        <v>2944.99</v>
      </c>
      <c r="D77" s="84">
        <v>2943.41</v>
      </c>
      <c r="E77" s="142">
        <v>2941.25</v>
      </c>
      <c r="F77" s="85">
        <v>2940.12</v>
      </c>
      <c r="G77" s="85">
        <v>2941</v>
      </c>
      <c r="H77" s="142">
        <v>2940.1</v>
      </c>
      <c r="I77" s="85">
        <v>2940.27</v>
      </c>
      <c r="J77" s="85">
        <v>2937.88</v>
      </c>
      <c r="K77" s="142">
        <v>2951.39</v>
      </c>
      <c r="L77" s="85">
        <v>2970.73</v>
      </c>
      <c r="M77" s="85">
        <v>2993.95</v>
      </c>
      <c r="N77" s="142">
        <v>3011.81</v>
      </c>
      <c r="O77" s="86">
        <f>SUM(C77:N77)/12</f>
        <v>2954.741666666667</v>
      </c>
      <c r="P77" s="88">
        <v>2008</v>
      </c>
    </row>
    <row r="78" spans="1:18" s="4" customFormat="1" ht="15.75">
      <c r="A78" s="59"/>
      <c r="B78" s="82" t="s">
        <v>19</v>
      </c>
      <c r="C78" s="84">
        <v>3004.48</v>
      </c>
      <c r="D78" s="84">
        <v>3002.87</v>
      </c>
      <c r="E78" s="142">
        <v>3000.67</v>
      </c>
      <c r="F78" s="85">
        <v>2999.52</v>
      </c>
      <c r="G78" s="85">
        <v>3000.41</v>
      </c>
      <c r="H78" s="142">
        <v>2999.5</v>
      </c>
      <c r="I78" s="85">
        <v>2999.67</v>
      </c>
      <c r="J78" s="85">
        <v>2997.23</v>
      </c>
      <c r="K78" s="142">
        <v>3011.02</v>
      </c>
      <c r="L78" s="85">
        <v>3030.75</v>
      </c>
      <c r="M78" s="85">
        <v>3054.43</v>
      </c>
      <c r="N78" s="142">
        <v>3072.66</v>
      </c>
      <c r="O78" s="86">
        <f>SUM(C78:N78)/12</f>
        <v>3014.4341666666674</v>
      </c>
      <c r="P78" s="6"/>
      <c r="Q78" s="6"/>
      <c r="R78" s="6"/>
    </row>
    <row r="79" spans="1:18" s="4" customFormat="1" ht="15.75">
      <c r="A79" s="59"/>
      <c r="B79" s="82" t="s">
        <v>20</v>
      </c>
      <c r="C79" s="84">
        <f>SUM(C77:C78)/2</f>
        <v>2974.7349999999997</v>
      </c>
      <c r="D79" s="84">
        <f aca="true" t="shared" si="19" ref="D79:N79">SUM(D77:D78)/2</f>
        <v>2973.14</v>
      </c>
      <c r="E79" s="142">
        <f t="shared" si="19"/>
        <v>2970.96</v>
      </c>
      <c r="F79" s="85">
        <f t="shared" si="19"/>
        <v>2969.8199999999997</v>
      </c>
      <c r="G79" s="85">
        <f t="shared" si="19"/>
        <v>2970.705</v>
      </c>
      <c r="H79" s="142">
        <f t="shared" si="19"/>
        <v>2969.8</v>
      </c>
      <c r="I79" s="85">
        <f t="shared" si="19"/>
        <v>2969.9700000000003</v>
      </c>
      <c r="J79" s="85">
        <f t="shared" si="19"/>
        <v>2967.5550000000003</v>
      </c>
      <c r="K79" s="142">
        <f t="shared" si="19"/>
        <v>2981.205</v>
      </c>
      <c r="L79" s="85">
        <f t="shared" si="19"/>
        <v>3000.74</v>
      </c>
      <c r="M79" s="85">
        <f t="shared" si="19"/>
        <v>3024.1899999999996</v>
      </c>
      <c r="N79" s="142">
        <f t="shared" si="19"/>
        <v>3042.2349999999997</v>
      </c>
      <c r="O79" s="86">
        <f>SUM(C79:N79)/12</f>
        <v>2984.587916666667</v>
      </c>
      <c r="P79" s="85"/>
      <c r="Q79" s="6"/>
      <c r="R79" s="6"/>
    </row>
    <row r="80" spans="1:18" s="4" customFormat="1" ht="15.75">
      <c r="A80" s="59"/>
      <c r="B80" s="82"/>
      <c r="C80" s="84"/>
      <c r="D80" s="84"/>
      <c r="E80" s="142"/>
      <c r="F80" s="85"/>
      <c r="G80" s="85"/>
      <c r="H80" s="142"/>
      <c r="I80" s="85"/>
      <c r="J80" s="85"/>
      <c r="K80" s="142"/>
      <c r="L80" s="85"/>
      <c r="M80" s="85"/>
      <c r="N80" s="142"/>
      <c r="O80" s="86"/>
      <c r="P80" s="85"/>
      <c r="Q80" s="6"/>
      <c r="R80" s="6"/>
    </row>
    <row r="81" spans="1:18" s="4" customFormat="1" ht="15.75">
      <c r="A81" s="59">
        <v>2009</v>
      </c>
      <c r="B81" s="82" t="s">
        <v>18</v>
      </c>
      <c r="C81" s="84">
        <v>3027.67</v>
      </c>
      <c r="D81" s="84">
        <v>3049.56</v>
      </c>
      <c r="E81" s="142">
        <v>3103.64</v>
      </c>
      <c r="F81" s="85">
        <v>3134.48</v>
      </c>
      <c r="G81" s="85">
        <v>3179.07</v>
      </c>
      <c r="H81" s="142">
        <v>3255.13</v>
      </c>
      <c r="I81" s="85">
        <v>3311.61</v>
      </c>
      <c r="J81" s="85">
        <v>3517.35</v>
      </c>
      <c r="K81" s="142">
        <v>3573.36</v>
      </c>
      <c r="L81" s="85">
        <v>3733.59</v>
      </c>
      <c r="M81" s="85">
        <v>3869.19</v>
      </c>
      <c r="N81" s="142">
        <v>3817.12</v>
      </c>
      <c r="O81" s="86">
        <f>SUM(C81:N81)/12</f>
        <v>3380.9808333333335</v>
      </c>
      <c r="P81" s="88">
        <v>2009</v>
      </c>
      <c r="Q81" s="6"/>
      <c r="R81" s="6"/>
    </row>
    <row r="82" spans="1:18" s="4" customFormat="1" ht="15.75">
      <c r="A82" s="59"/>
      <c r="B82" s="82" t="s">
        <v>19</v>
      </c>
      <c r="C82" s="84">
        <v>3088.84</v>
      </c>
      <c r="D82" s="84">
        <v>3111.16</v>
      </c>
      <c r="E82" s="142">
        <v>3166.34</v>
      </c>
      <c r="F82" s="85">
        <v>3197.81</v>
      </c>
      <c r="G82" s="85">
        <v>3243.3</v>
      </c>
      <c r="H82" s="142">
        <v>3320.89</v>
      </c>
      <c r="I82" s="85">
        <v>3378.51</v>
      </c>
      <c r="J82" s="85">
        <v>3588.41</v>
      </c>
      <c r="K82" s="142">
        <v>3645.55</v>
      </c>
      <c r="L82" s="85">
        <v>3809.01</v>
      </c>
      <c r="M82" s="85">
        <v>3947.35</v>
      </c>
      <c r="N82" s="142">
        <v>3894.24</v>
      </c>
      <c r="O82" s="86">
        <f>SUM(C82:N82)/12</f>
        <v>3449.2841666666664</v>
      </c>
      <c r="P82" s="6" t="s">
        <v>33</v>
      </c>
      <c r="Q82" s="6"/>
      <c r="R82" s="85"/>
    </row>
    <row r="83" spans="1:16" s="4" customFormat="1" ht="15.75">
      <c r="A83" s="59"/>
      <c r="B83" s="82" t="s">
        <v>20</v>
      </c>
      <c r="C83" s="84">
        <f aca="true" t="shared" si="20" ref="C83:O83">SUM(C81:C82)/2</f>
        <v>3058.255</v>
      </c>
      <c r="D83" s="84">
        <f t="shared" si="20"/>
        <v>3080.3599999999997</v>
      </c>
      <c r="E83" s="142">
        <f t="shared" si="20"/>
        <v>3134.99</v>
      </c>
      <c r="F83" s="85">
        <f t="shared" si="20"/>
        <v>3166.145</v>
      </c>
      <c r="G83" s="85">
        <f t="shared" si="20"/>
        <v>3211.1850000000004</v>
      </c>
      <c r="H83" s="142">
        <f t="shared" si="20"/>
        <v>3288.01</v>
      </c>
      <c r="I83" s="85">
        <f t="shared" si="20"/>
        <v>3345.0600000000004</v>
      </c>
      <c r="J83" s="85">
        <f t="shared" si="20"/>
        <v>3552.88</v>
      </c>
      <c r="K83" s="142">
        <f t="shared" si="20"/>
        <v>3609.455</v>
      </c>
      <c r="L83" s="85">
        <f t="shared" si="20"/>
        <v>3771.3</v>
      </c>
      <c r="M83" s="85">
        <f t="shared" si="20"/>
        <v>3908.27</v>
      </c>
      <c r="N83" s="142">
        <f t="shared" si="20"/>
        <v>3855.68</v>
      </c>
      <c r="O83" s="89">
        <f t="shared" si="20"/>
        <v>3415.1324999999997</v>
      </c>
      <c r="P83" s="6"/>
    </row>
    <row r="84" spans="1:16" s="4" customFormat="1" ht="15.75">
      <c r="A84" s="59"/>
      <c r="B84" s="82"/>
      <c r="C84" s="84"/>
      <c r="D84" s="84"/>
      <c r="E84" s="142"/>
      <c r="F84" s="85"/>
      <c r="G84" s="85"/>
      <c r="H84" s="142"/>
      <c r="I84" s="85"/>
      <c r="J84" s="85"/>
      <c r="K84" s="142"/>
      <c r="L84" s="85"/>
      <c r="M84" s="85"/>
      <c r="N84" s="142"/>
      <c r="O84" s="89"/>
      <c r="P84" s="6"/>
    </row>
    <row r="85" spans="1:19" s="4" customFormat="1" ht="18" customHeight="1">
      <c r="A85" s="59">
        <v>2010</v>
      </c>
      <c r="B85" s="82" t="s">
        <v>18</v>
      </c>
      <c r="C85" s="84">
        <v>3867.92</v>
      </c>
      <c r="D85" s="84">
        <v>3814.2</v>
      </c>
      <c r="E85" s="142">
        <v>3836.37</v>
      </c>
      <c r="F85" s="85">
        <v>3869.62</v>
      </c>
      <c r="G85" s="85">
        <v>3892.31</v>
      </c>
      <c r="H85" s="142">
        <v>3866.71</v>
      </c>
      <c r="I85" s="85">
        <v>3877.18</v>
      </c>
      <c r="J85" s="85">
        <v>3931.5</v>
      </c>
      <c r="K85" s="142">
        <v>4040.29</v>
      </c>
      <c r="L85" s="85">
        <v>4073.33</v>
      </c>
      <c r="M85" s="85">
        <v>4149.6</v>
      </c>
      <c r="N85" s="142">
        <v>4156.03</v>
      </c>
      <c r="O85" s="86">
        <f>SUM(C85:N85)/12</f>
        <v>3947.9216666666666</v>
      </c>
      <c r="P85" s="88">
        <v>2010</v>
      </c>
      <c r="R85" s="4" t="s">
        <v>33</v>
      </c>
      <c r="S85" s="4" t="s">
        <v>33</v>
      </c>
    </row>
    <row r="86" spans="1:16" s="4" customFormat="1" ht="18" customHeight="1">
      <c r="A86" s="59"/>
      <c r="B86" s="82" t="s">
        <v>19</v>
      </c>
      <c r="C86" s="84">
        <v>3946.06</v>
      </c>
      <c r="D86" s="84">
        <v>3891.25</v>
      </c>
      <c r="E86" s="142">
        <v>3913.87</v>
      </c>
      <c r="F86" s="85">
        <v>3947.79</v>
      </c>
      <c r="G86" s="85">
        <v>3970.95</v>
      </c>
      <c r="H86" s="142">
        <v>3944.83</v>
      </c>
      <c r="I86" s="85">
        <v>3955.5</v>
      </c>
      <c r="J86" s="85">
        <v>4010.93</v>
      </c>
      <c r="K86" s="142">
        <v>4121.91</v>
      </c>
      <c r="L86" s="85">
        <v>4155.62</v>
      </c>
      <c r="M86" s="85">
        <v>4233.43</v>
      </c>
      <c r="N86" s="142">
        <v>4239.99</v>
      </c>
      <c r="O86" s="86">
        <f>SUM(C86:N86)/12</f>
        <v>4027.6775</v>
      </c>
      <c r="P86" s="6" t="s">
        <v>33</v>
      </c>
    </row>
    <row r="87" spans="1:18" s="4" customFormat="1" ht="18" customHeight="1">
      <c r="A87" s="59"/>
      <c r="B87" s="82" t="s">
        <v>20</v>
      </c>
      <c r="C87" s="84">
        <f aca="true" t="shared" si="21" ref="C87:O87">SUM(C85:C86)/2</f>
        <v>3906.99</v>
      </c>
      <c r="D87" s="84">
        <f t="shared" si="21"/>
        <v>3852.725</v>
      </c>
      <c r="E87" s="142">
        <f t="shared" si="21"/>
        <v>3875.12</v>
      </c>
      <c r="F87" s="85">
        <f t="shared" si="21"/>
        <v>3908.705</v>
      </c>
      <c r="G87" s="85">
        <f t="shared" si="21"/>
        <v>3931.63</v>
      </c>
      <c r="H87" s="142">
        <f t="shared" si="21"/>
        <v>3905.77</v>
      </c>
      <c r="I87" s="85">
        <f t="shared" si="21"/>
        <v>3916.34</v>
      </c>
      <c r="J87" s="85">
        <f t="shared" si="21"/>
        <v>3971.215</v>
      </c>
      <c r="K87" s="142">
        <f t="shared" si="21"/>
        <v>4081.1</v>
      </c>
      <c r="L87" s="85">
        <f t="shared" si="21"/>
        <v>4114.475</v>
      </c>
      <c r="M87" s="85">
        <f t="shared" si="21"/>
        <v>4191.515</v>
      </c>
      <c r="N87" s="142">
        <f t="shared" si="21"/>
        <v>4198.01</v>
      </c>
      <c r="O87" s="89">
        <f t="shared" si="21"/>
        <v>3987.7995833333334</v>
      </c>
      <c r="P87" s="6"/>
      <c r="R87" s="4" t="s">
        <v>33</v>
      </c>
    </row>
    <row r="88" spans="1:16" s="4" customFormat="1" ht="18" customHeight="1">
      <c r="A88" s="59"/>
      <c r="B88" s="82"/>
      <c r="C88" s="84"/>
      <c r="D88" s="84"/>
      <c r="E88" s="142"/>
      <c r="F88" s="85"/>
      <c r="G88" s="85"/>
      <c r="H88" s="142"/>
      <c r="I88" s="85"/>
      <c r="J88" s="85"/>
      <c r="K88" s="142"/>
      <c r="L88" s="85"/>
      <c r="M88" s="85"/>
      <c r="N88" s="142"/>
      <c r="O88" s="89"/>
      <c r="P88" s="6"/>
    </row>
    <row r="89" spans="1:16" s="4" customFormat="1" ht="18" customHeight="1">
      <c r="A89" s="59">
        <v>2011</v>
      </c>
      <c r="B89" s="82" t="s">
        <v>18</v>
      </c>
      <c r="C89" s="84">
        <v>4218.94</v>
      </c>
      <c r="D89" s="84">
        <v>4228.25</v>
      </c>
      <c r="E89" s="142">
        <v>4283.76</v>
      </c>
      <c r="F89" s="85">
        <v>4310.93</v>
      </c>
      <c r="G89" s="85">
        <v>4296.77</v>
      </c>
      <c r="H89" s="142">
        <v>4310.95</v>
      </c>
      <c r="I89" s="85">
        <v>4333.03</v>
      </c>
      <c r="J89" s="85">
        <v>4360.74</v>
      </c>
      <c r="K89" s="142">
        <v>4378.59</v>
      </c>
      <c r="L89" s="85">
        <v>4374.25</v>
      </c>
      <c r="M89" s="85">
        <v>4364.99</v>
      </c>
      <c r="N89" s="142">
        <v>4333.93</v>
      </c>
      <c r="O89" s="86">
        <f>SUM(C89:N89)/12</f>
        <v>4316.260833333333</v>
      </c>
      <c r="P89" s="88">
        <v>2011</v>
      </c>
    </row>
    <row r="90" spans="1:16" s="4" customFormat="1" ht="18" customHeight="1">
      <c r="A90" s="59"/>
      <c r="B90" s="82" t="s">
        <v>19</v>
      </c>
      <c r="C90" s="84">
        <v>4304.17</v>
      </c>
      <c r="D90" s="84">
        <v>4313.67</v>
      </c>
      <c r="E90" s="142">
        <v>4370.3</v>
      </c>
      <c r="F90" s="85">
        <v>4398.02</v>
      </c>
      <c r="G90" s="85">
        <v>4383.57</v>
      </c>
      <c r="H90" s="142">
        <v>4398.04</v>
      </c>
      <c r="I90" s="85">
        <v>4420.56</v>
      </c>
      <c r="J90" s="85">
        <v>4448.84</v>
      </c>
      <c r="K90" s="142">
        <v>4467.04</v>
      </c>
      <c r="L90" s="85">
        <v>4462.62</v>
      </c>
      <c r="M90" s="85">
        <v>4453.17</v>
      </c>
      <c r="N90" s="142">
        <v>4421.49</v>
      </c>
      <c r="O90" s="86">
        <f>SUM(C90:N90)/12</f>
        <v>4403.4574999999995</v>
      </c>
      <c r="P90" s="6" t="s">
        <v>33</v>
      </c>
    </row>
    <row r="91" spans="1:18" s="4" customFormat="1" ht="18" customHeight="1">
      <c r="A91" s="59"/>
      <c r="B91" s="82" t="s">
        <v>20</v>
      </c>
      <c r="C91" s="84">
        <f aca="true" t="shared" si="22" ref="C91:K91">SUM(C89:C90)/2</f>
        <v>4261.555</v>
      </c>
      <c r="D91" s="84">
        <f t="shared" si="22"/>
        <v>4270.96</v>
      </c>
      <c r="E91" s="142">
        <f t="shared" si="22"/>
        <v>4327.030000000001</v>
      </c>
      <c r="F91" s="84">
        <f t="shared" si="22"/>
        <v>4354.475</v>
      </c>
      <c r="G91" s="84">
        <f t="shared" si="22"/>
        <v>4340.17</v>
      </c>
      <c r="H91" s="142">
        <f t="shared" si="22"/>
        <v>4354.495</v>
      </c>
      <c r="I91" s="84">
        <f t="shared" si="22"/>
        <v>4376.795</v>
      </c>
      <c r="J91" s="84">
        <f t="shared" si="22"/>
        <v>4404.79</v>
      </c>
      <c r="K91" s="142">
        <f t="shared" si="22"/>
        <v>4422.8150000000005</v>
      </c>
      <c r="L91" s="84">
        <v>4418.4349999999995</v>
      </c>
      <c r="M91" s="84">
        <v>4409.08</v>
      </c>
      <c r="N91" s="142">
        <f>SUM(N89:N90)/2</f>
        <v>4377.71</v>
      </c>
      <c r="O91" s="89">
        <f>SUM(O89:O90)/2</f>
        <v>4359.859166666666</v>
      </c>
      <c r="P91" s="6"/>
      <c r="R91" s="4" t="s">
        <v>33</v>
      </c>
    </row>
    <row r="92" spans="1:16" s="4" customFormat="1" ht="18" customHeight="1">
      <c r="A92" s="59"/>
      <c r="B92" s="82"/>
      <c r="C92" s="84"/>
      <c r="D92" s="84"/>
      <c r="E92" s="142"/>
      <c r="F92" s="85"/>
      <c r="G92" s="85"/>
      <c r="H92" s="142"/>
      <c r="I92" s="85"/>
      <c r="J92" s="85"/>
      <c r="K92" s="142"/>
      <c r="L92" s="85"/>
      <c r="M92" s="85"/>
      <c r="N92" s="142"/>
      <c r="O92" s="89"/>
      <c r="P92" s="6"/>
    </row>
    <row r="93" spans="1:16" s="4" customFormat="1" ht="18" customHeight="1">
      <c r="A93" s="59">
        <v>2012</v>
      </c>
      <c r="B93" s="82" t="s">
        <v>18</v>
      </c>
      <c r="C93" s="84">
        <v>4321.43</v>
      </c>
      <c r="D93" s="84">
        <v>4317.8</v>
      </c>
      <c r="E93" s="142">
        <v>4306.45</v>
      </c>
      <c r="F93" s="85">
        <v>4302.78</v>
      </c>
      <c r="G93" s="85">
        <v>4297.43</v>
      </c>
      <c r="H93" s="142">
        <v>4284.95</v>
      </c>
      <c r="I93" s="85">
        <v>4288.83</v>
      </c>
      <c r="J93" s="85">
        <v>4291.37</v>
      </c>
      <c r="K93" s="142">
        <v>4295.075</v>
      </c>
      <c r="L93" s="85">
        <v>4296.67</v>
      </c>
      <c r="M93" s="85">
        <v>4293.37</v>
      </c>
      <c r="N93" s="142">
        <v>4290.77</v>
      </c>
      <c r="O93" s="86">
        <f>SUM(C93:N93)/12</f>
        <v>4298.910416666667</v>
      </c>
      <c r="P93" s="88">
        <v>2012</v>
      </c>
    </row>
    <row r="94" spans="1:16" s="4" customFormat="1" ht="18" customHeight="1">
      <c r="A94" s="59"/>
      <c r="B94" s="82" t="s">
        <v>19</v>
      </c>
      <c r="C94" s="84">
        <v>4408.73</v>
      </c>
      <c r="D94" s="84">
        <v>4405.03</v>
      </c>
      <c r="E94" s="142">
        <v>4393.45</v>
      </c>
      <c r="F94" s="85">
        <v>4389.7</v>
      </c>
      <c r="G94" s="85">
        <v>4384.25</v>
      </c>
      <c r="H94" s="142">
        <v>4371.51</v>
      </c>
      <c r="I94" s="85">
        <v>4375.47</v>
      </c>
      <c r="J94" s="85">
        <v>4378.06</v>
      </c>
      <c r="K94" s="142">
        <v>4381.843500000001</v>
      </c>
      <c r="L94" s="85">
        <v>4383.47</v>
      </c>
      <c r="M94" s="85">
        <v>4380.1</v>
      </c>
      <c r="N94" s="142">
        <v>4377.45</v>
      </c>
      <c r="O94" s="86">
        <f>SUM(C94:N94)/12</f>
        <v>4385.755291666666</v>
      </c>
      <c r="P94" s="6" t="s">
        <v>33</v>
      </c>
    </row>
    <row r="95" spans="1:19" s="4" customFormat="1" ht="18" customHeight="1">
      <c r="A95" s="59"/>
      <c r="B95" s="82" t="s">
        <v>20</v>
      </c>
      <c r="C95" s="84">
        <f aca="true" t="shared" si="23" ref="C95:N95">SUM(C93:C94)/2</f>
        <v>4365.08</v>
      </c>
      <c r="D95" s="84">
        <f t="shared" si="23"/>
        <v>4361.415</v>
      </c>
      <c r="E95" s="142">
        <f t="shared" si="23"/>
        <v>4349.95</v>
      </c>
      <c r="F95" s="84">
        <f t="shared" si="23"/>
        <v>4346.24</v>
      </c>
      <c r="G95" s="84">
        <f t="shared" si="23"/>
        <v>4340.84</v>
      </c>
      <c r="H95" s="142">
        <f t="shared" si="23"/>
        <v>4328.23</v>
      </c>
      <c r="I95" s="84">
        <f t="shared" si="23"/>
        <v>4332.15</v>
      </c>
      <c r="J95" s="84">
        <f t="shared" si="23"/>
        <v>4334.715</v>
      </c>
      <c r="K95" s="142">
        <f t="shared" si="23"/>
        <v>4338.45925</v>
      </c>
      <c r="L95" s="84">
        <f t="shared" si="23"/>
        <v>4340.07</v>
      </c>
      <c r="M95" s="84">
        <f t="shared" si="23"/>
        <v>4336.735000000001</v>
      </c>
      <c r="N95" s="142">
        <f t="shared" si="23"/>
        <v>4334.110000000001</v>
      </c>
      <c r="O95" s="89">
        <f>SUM(O93:O94)/2</f>
        <v>4342.332854166667</v>
      </c>
      <c r="P95" s="6"/>
      <c r="R95" s="4" t="s">
        <v>33</v>
      </c>
      <c r="S95" s="4" t="s">
        <v>33</v>
      </c>
    </row>
    <row r="96" spans="1:16" s="4" customFormat="1" ht="18" customHeight="1">
      <c r="A96" s="59"/>
      <c r="B96" s="82"/>
      <c r="C96" s="84"/>
      <c r="D96" s="84"/>
      <c r="E96" s="142"/>
      <c r="F96" s="84"/>
      <c r="G96" s="84"/>
      <c r="H96" s="142"/>
      <c r="I96" s="84"/>
      <c r="J96" s="84"/>
      <c r="K96" s="142"/>
      <c r="L96" s="84"/>
      <c r="M96" s="84"/>
      <c r="N96" s="142"/>
      <c r="O96" s="89"/>
      <c r="P96" s="6"/>
    </row>
    <row r="97" spans="1:20" s="4" customFormat="1" ht="18" customHeight="1">
      <c r="A97" s="59">
        <v>2013</v>
      </c>
      <c r="B97" s="82" t="s">
        <v>18</v>
      </c>
      <c r="C97" s="84">
        <v>4275.18</v>
      </c>
      <c r="D97" s="84">
        <v>4278.17</v>
      </c>
      <c r="E97" s="142">
        <v>4282.35</v>
      </c>
      <c r="F97" s="84">
        <v>4277.97</v>
      </c>
      <c r="G97" s="84">
        <v>4283.48</v>
      </c>
      <c r="H97" s="142">
        <v>4285.32</v>
      </c>
      <c r="I97" s="85">
        <v>4286.86</v>
      </c>
      <c r="J97" s="84">
        <v>4286.47</v>
      </c>
      <c r="K97" s="142">
        <v>4292.74</v>
      </c>
      <c r="L97" s="84">
        <v>4298.35</v>
      </c>
      <c r="M97" s="84">
        <v>4318.32</v>
      </c>
      <c r="N97" s="142">
        <v>4312.81</v>
      </c>
      <c r="O97" s="89">
        <f>SUM(C97:N97)/12</f>
        <v>4289.835</v>
      </c>
      <c r="P97" s="88">
        <v>2013</v>
      </c>
      <c r="T97" s="4" t="s">
        <v>33</v>
      </c>
    </row>
    <row r="98" spans="1:16" s="4" customFormat="1" ht="18" customHeight="1">
      <c r="A98" s="59"/>
      <c r="B98" s="82" t="s">
        <v>19</v>
      </c>
      <c r="C98" s="84">
        <v>4361.55</v>
      </c>
      <c r="D98" s="84">
        <v>4364.6</v>
      </c>
      <c r="E98" s="142">
        <v>4368.86</v>
      </c>
      <c r="F98" s="84">
        <v>4364.39</v>
      </c>
      <c r="G98" s="84">
        <v>4370.02</v>
      </c>
      <c r="H98" s="142">
        <v>4371.89</v>
      </c>
      <c r="I98" s="85">
        <v>4373.47</v>
      </c>
      <c r="J98" s="84">
        <v>4373.06</v>
      </c>
      <c r="K98" s="142">
        <v>4379.46</v>
      </c>
      <c r="L98" s="84">
        <v>4385.18</v>
      </c>
      <c r="M98" s="84">
        <v>4405.56</v>
      </c>
      <c r="N98" s="142">
        <v>4399.93</v>
      </c>
      <c r="O98" s="89">
        <f>SUM(C98:N98)/12</f>
        <v>4376.4975</v>
      </c>
      <c r="P98" s="6"/>
    </row>
    <row r="99" spans="1:16" s="4" customFormat="1" ht="18" customHeight="1">
      <c r="A99" s="59"/>
      <c r="B99" s="82" t="s">
        <v>20</v>
      </c>
      <c r="C99" s="84">
        <f aca="true" t="shared" si="24" ref="C99:N99">SUM(C97:C98)/2</f>
        <v>4318.365</v>
      </c>
      <c r="D99" s="84">
        <f t="shared" si="24"/>
        <v>4321.385</v>
      </c>
      <c r="E99" s="142">
        <f t="shared" si="24"/>
        <v>4325.605</v>
      </c>
      <c r="F99" s="84">
        <f t="shared" si="24"/>
        <v>4321.18</v>
      </c>
      <c r="G99" s="84">
        <f t="shared" si="24"/>
        <v>4326.75</v>
      </c>
      <c r="H99" s="142">
        <f t="shared" si="24"/>
        <v>4328.605</v>
      </c>
      <c r="I99" s="84">
        <f t="shared" si="24"/>
        <v>4330.165</v>
      </c>
      <c r="J99" s="84">
        <f t="shared" si="24"/>
        <v>4329.765</v>
      </c>
      <c r="K99" s="142">
        <f t="shared" si="24"/>
        <v>4336.1</v>
      </c>
      <c r="L99" s="84">
        <f t="shared" si="24"/>
        <v>4341.765</v>
      </c>
      <c r="M99" s="84">
        <f t="shared" si="24"/>
        <v>4361.9400000000005</v>
      </c>
      <c r="N99" s="142">
        <f t="shared" si="24"/>
        <v>4356.370000000001</v>
      </c>
      <c r="O99" s="89">
        <f>SUM(O97:O98)/2</f>
        <v>4333.16625</v>
      </c>
      <c r="P99" s="6"/>
    </row>
    <row r="100" spans="1:15" s="4" customFormat="1" ht="15">
      <c r="A100" s="190"/>
      <c r="B100" s="92"/>
      <c r="C100" s="52"/>
      <c r="D100" s="52"/>
      <c r="E100" s="192"/>
      <c r="F100" s="52"/>
      <c r="G100" s="52"/>
      <c r="H100" s="192"/>
      <c r="I100" s="52"/>
      <c r="J100" s="52"/>
      <c r="K100" s="192"/>
      <c r="L100" s="52"/>
      <c r="M100" s="52"/>
      <c r="N100" s="192"/>
      <c r="O100" s="191"/>
    </row>
    <row r="101" spans="1:16" ht="23.25" customHeight="1">
      <c r="A101" s="16">
        <v>2014</v>
      </c>
      <c r="B101" s="82" t="s">
        <v>18</v>
      </c>
      <c r="C101" s="84">
        <v>4293.53</v>
      </c>
      <c r="D101" s="84">
        <v>4314.93</v>
      </c>
      <c r="E101" s="142">
        <v>4316.41</v>
      </c>
      <c r="F101" s="84">
        <v>4318.81</v>
      </c>
      <c r="G101" s="84">
        <v>4323.2</v>
      </c>
      <c r="H101" s="142">
        <v>4362.47</v>
      </c>
      <c r="I101" s="84">
        <v>4453.32</v>
      </c>
      <c r="J101" s="84">
        <v>4528.46</v>
      </c>
      <c r="K101" s="142">
        <v>4656.32</v>
      </c>
      <c r="L101" s="84">
        <v>4723.76</v>
      </c>
      <c r="M101" s="84">
        <v>4835.84</v>
      </c>
      <c r="N101" s="84">
        <v>4903.81</v>
      </c>
      <c r="O101" s="89">
        <f>SUM(C101:N101)/12</f>
        <v>4502.571666666667</v>
      </c>
      <c r="P101" s="88">
        <v>2014</v>
      </c>
    </row>
    <row r="102" spans="1:15" ht="24.75" customHeight="1">
      <c r="A102" s="16"/>
      <c r="B102" s="82" t="s">
        <v>19</v>
      </c>
      <c r="C102" s="84">
        <v>4380.27</v>
      </c>
      <c r="D102" s="84">
        <v>4402.1</v>
      </c>
      <c r="E102" s="142">
        <v>4403.61</v>
      </c>
      <c r="F102" s="84">
        <v>4406.06</v>
      </c>
      <c r="G102" s="84">
        <v>4410.53</v>
      </c>
      <c r="H102" s="142">
        <v>4450.6</v>
      </c>
      <c r="I102" s="84">
        <v>4543.29</v>
      </c>
      <c r="J102" s="84">
        <v>4619.94</v>
      </c>
      <c r="K102" s="142">
        <v>4750.39</v>
      </c>
      <c r="L102" s="84">
        <v>4819.19</v>
      </c>
      <c r="M102" s="84">
        <v>4933.54</v>
      </c>
      <c r="N102" s="84">
        <v>5002.87</v>
      </c>
      <c r="O102" s="89">
        <f>SUM(C102:N102)/12</f>
        <v>4593.5325</v>
      </c>
    </row>
    <row r="103" spans="1:15" ht="24" customHeight="1">
      <c r="A103" s="16"/>
      <c r="B103" s="82" t="s">
        <v>20</v>
      </c>
      <c r="C103" s="84">
        <f aca="true" t="shared" si="25" ref="C103:N103">SUM(C101:C102)/2</f>
        <v>4336.9</v>
      </c>
      <c r="D103" s="84">
        <f t="shared" si="25"/>
        <v>4358.515</v>
      </c>
      <c r="E103" s="142">
        <f t="shared" si="25"/>
        <v>4360.01</v>
      </c>
      <c r="F103" s="84">
        <f t="shared" si="25"/>
        <v>4362.435</v>
      </c>
      <c r="G103" s="84">
        <f t="shared" si="25"/>
        <v>4366.865</v>
      </c>
      <c r="H103" s="142">
        <f t="shared" si="25"/>
        <v>4406.535</v>
      </c>
      <c r="I103" s="84">
        <f t="shared" si="25"/>
        <v>4498.305</v>
      </c>
      <c r="J103" s="84">
        <f t="shared" si="25"/>
        <v>4574.2</v>
      </c>
      <c r="K103" s="142">
        <f t="shared" si="25"/>
        <v>4703.355</v>
      </c>
      <c r="L103" s="84">
        <f t="shared" si="25"/>
        <v>4771.475</v>
      </c>
      <c r="M103" s="84">
        <f t="shared" si="25"/>
        <v>4884.6900000000005</v>
      </c>
      <c r="N103" s="142">
        <f t="shared" si="25"/>
        <v>4953.34</v>
      </c>
      <c r="O103" s="89">
        <f>SUM(O101:O102)/2</f>
        <v>4548.052083333334</v>
      </c>
    </row>
    <row r="104" spans="1:15" ht="24" customHeight="1">
      <c r="A104" s="16"/>
      <c r="B104" s="82"/>
      <c r="C104" s="84"/>
      <c r="D104" s="84"/>
      <c r="E104" s="142"/>
      <c r="F104" s="84"/>
      <c r="G104" s="84"/>
      <c r="H104" s="142"/>
      <c r="I104" s="84"/>
      <c r="J104" s="84"/>
      <c r="K104" s="142"/>
      <c r="L104" s="84"/>
      <c r="M104" s="84"/>
      <c r="N104" s="142"/>
      <c r="O104" s="89"/>
    </row>
    <row r="105" spans="1:16" ht="24" customHeight="1">
      <c r="A105" s="16">
        <v>2015</v>
      </c>
      <c r="B105" s="82" t="s">
        <v>18</v>
      </c>
      <c r="C105" s="84">
        <v>4875.23</v>
      </c>
      <c r="D105" s="84">
        <v>4842.89</v>
      </c>
      <c r="E105" s="142">
        <v>4815.85</v>
      </c>
      <c r="F105" s="84">
        <v>4788.5</v>
      </c>
      <c r="G105" s="84">
        <v>4796.935238095238</v>
      </c>
      <c r="H105" s="142">
        <v>4812.56</v>
      </c>
      <c r="I105" s="84">
        <v>4862.32</v>
      </c>
      <c r="J105" s="84">
        <v>5055.94</v>
      </c>
      <c r="K105" s="142">
        <v>5239.67</v>
      </c>
      <c r="L105" s="84">
        <v>5330.41</v>
      </c>
      <c r="M105" s="84">
        <v>5516.72</v>
      </c>
      <c r="N105" s="142">
        <v>5582.71</v>
      </c>
      <c r="O105" s="89">
        <v>5043.311269841271</v>
      </c>
      <c r="P105" s="88">
        <v>2015</v>
      </c>
    </row>
    <row r="106" spans="1:15" ht="24" customHeight="1">
      <c r="A106" s="16"/>
      <c r="B106" s="82" t="s">
        <v>19</v>
      </c>
      <c r="C106" s="84">
        <v>4973.72</v>
      </c>
      <c r="D106" s="84">
        <v>4940.73</v>
      </c>
      <c r="E106" s="142">
        <v>4913.14</v>
      </c>
      <c r="F106" s="84">
        <v>4885.45</v>
      </c>
      <c r="G106" s="84">
        <v>4893.883333333333</v>
      </c>
      <c r="H106" s="142">
        <v>4909.78</v>
      </c>
      <c r="I106" s="84">
        <v>4960.55</v>
      </c>
      <c r="J106" s="84">
        <v>5158.08</v>
      </c>
      <c r="K106" s="142">
        <v>5345.52</v>
      </c>
      <c r="L106" s="84">
        <v>5438.1</v>
      </c>
      <c r="M106" s="84">
        <v>5628.17</v>
      </c>
      <c r="N106" s="142">
        <v>5695.49</v>
      </c>
      <c r="O106" s="89">
        <v>5145.217777777777</v>
      </c>
    </row>
    <row r="107" spans="1:15" ht="24" customHeight="1">
      <c r="A107" s="16"/>
      <c r="B107" s="82" t="s">
        <v>20</v>
      </c>
      <c r="C107" s="84">
        <f aca="true" t="shared" si="26" ref="C107:N107">SUM(C105:C106)/2</f>
        <v>4924.475</v>
      </c>
      <c r="D107" s="84">
        <f t="shared" si="26"/>
        <v>4891.8099999999995</v>
      </c>
      <c r="E107" s="142">
        <f>SUM(E105:E106)/2</f>
        <v>4864.495000000001</v>
      </c>
      <c r="F107" s="84">
        <f t="shared" si="26"/>
        <v>4836.975</v>
      </c>
      <c r="G107" s="84">
        <f t="shared" si="26"/>
        <v>4845.409285714286</v>
      </c>
      <c r="H107" s="142">
        <f t="shared" si="26"/>
        <v>4861.17</v>
      </c>
      <c r="I107" s="84">
        <f t="shared" si="26"/>
        <v>4911.4349999999995</v>
      </c>
      <c r="J107" s="84">
        <f t="shared" si="26"/>
        <v>5107.01</v>
      </c>
      <c r="K107" s="142">
        <f t="shared" si="26"/>
        <v>5292.595</v>
      </c>
      <c r="L107" s="84">
        <f t="shared" si="26"/>
        <v>5384.255</v>
      </c>
      <c r="M107" s="84">
        <f t="shared" si="26"/>
        <v>5572.445</v>
      </c>
      <c r="N107" s="142">
        <f t="shared" si="26"/>
        <v>5639.1</v>
      </c>
      <c r="O107" s="89">
        <f>SUM(O105:O106)/2</f>
        <v>5094.264523809524</v>
      </c>
    </row>
    <row r="108" spans="1:17" ht="24" customHeight="1">
      <c r="A108" s="16"/>
      <c r="B108" s="82"/>
      <c r="C108" s="84"/>
      <c r="D108" s="84"/>
      <c r="E108" s="142"/>
      <c r="F108" s="84"/>
      <c r="G108" s="84"/>
      <c r="H108" s="142"/>
      <c r="I108" s="84"/>
      <c r="J108" s="84"/>
      <c r="K108" s="142"/>
      <c r="L108" s="84"/>
      <c r="M108" s="84"/>
      <c r="N108" s="142"/>
      <c r="O108" s="89"/>
      <c r="Q108" t="s">
        <v>33</v>
      </c>
    </row>
    <row r="109" spans="1:16" ht="24" customHeight="1">
      <c r="A109" s="16">
        <v>2016</v>
      </c>
      <c r="B109" s="82" t="s">
        <v>18</v>
      </c>
      <c r="C109" s="41">
        <v>5677.1</v>
      </c>
      <c r="D109" s="41">
        <v>5748.61</v>
      </c>
      <c r="E109" s="142">
        <v>5887.16</v>
      </c>
      <c r="F109" s="84">
        <v>5984.42</v>
      </c>
      <c r="G109" s="84">
        <v>6029.69</v>
      </c>
      <c r="H109" s="142">
        <v>6102.39</v>
      </c>
      <c r="I109" s="84">
        <v>6035.52</v>
      </c>
      <c r="J109" s="84">
        <v>6221.07</v>
      </c>
      <c r="K109" s="142">
        <v>6507.1</v>
      </c>
      <c r="L109" s="216">
        <v>6967.27</v>
      </c>
      <c r="M109" s="84">
        <v>7139.9</v>
      </c>
      <c r="N109" s="142">
        <v>7123.41</v>
      </c>
      <c r="O109" s="89">
        <f>SUM(C109:N109)/12</f>
        <v>6285.303333333333</v>
      </c>
      <c r="P109" s="88">
        <v>2016</v>
      </c>
    </row>
    <row r="110" spans="1:15" ht="24" customHeight="1">
      <c r="A110" s="16"/>
      <c r="B110" s="82" t="s">
        <v>19</v>
      </c>
      <c r="C110" s="41">
        <v>5791.79</v>
      </c>
      <c r="D110" s="41">
        <v>5864.74</v>
      </c>
      <c r="E110" s="142">
        <v>6006.09</v>
      </c>
      <c r="F110" s="84">
        <v>6105.32</v>
      </c>
      <c r="G110" s="84">
        <v>6151.5</v>
      </c>
      <c r="H110" s="142">
        <v>6225.67</v>
      </c>
      <c r="I110" s="84">
        <v>6157.45</v>
      </c>
      <c r="J110" s="84">
        <v>6346.74</v>
      </c>
      <c r="K110" s="142">
        <v>6638.55</v>
      </c>
      <c r="L110" s="216">
        <v>7108.03</v>
      </c>
      <c r="M110" s="84">
        <v>7284.14</v>
      </c>
      <c r="N110" s="142">
        <v>7267.32</v>
      </c>
      <c r="O110" s="89">
        <f>SUM(C110:N110)/12</f>
        <v>6412.278333333333</v>
      </c>
    </row>
    <row r="111" spans="1:15" ht="24" customHeight="1">
      <c r="A111" s="16"/>
      <c r="B111" s="82" t="s">
        <v>20</v>
      </c>
      <c r="C111" s="221">
        <f>SUM(C109:C110)/2</f>
        <v>5734.445</v>
      </c>
      <c r="D111" s="221">
        <f>SUM(D109:D110)/2</f>
        <v>5806.674999999999</v>
      </c>
      <c r="E111" s="142">
        <f>SUM(E109:E110)/2</f>
        <v>5946.625</v>
      </c>
      <c r="F111" s="84">
        <f aca="true" t="shared" si="27" ref="F111:N111">SUM(F109:F110)/2</f>
        <v>6044.87</v>
      </c>
      <c r="G111" s="84">
        <f t="shared" si="27"/>
        <v>6090.594999999999</v>
      </c>
      <c r="H111" s="142">
        <f t="shared" si="27"/>
        <v>6164.030000000001</v>
      </c>
      <c r="I111" s="84">
        <f t="shared" si="27"/>
        <v>6096.485000000001</v>
      </c>
      <c r="J111" s="84">
        <f t="shared" si="27"/>
        <v>6283.905</v>
      </c>
      <c r="K111" s="142">
        <f t="shared" si="27"/>
        <v>6572.825000000001</v>
      </c>
      <c r="L111" s="84">
        <f t="shared" si="27"/>
        <v>7037.65</v>
      </c>
      <c r="M111" s="84">
        <f t="shared" si="27"/>
        <v>7212.02</v>
      </c>
      <c r="N111" s="142">
        <f t="shared" si="27"/>
        <v>7195.365</v>
      </c>
      <c r="O111" s="89">
        <f>SUM(O109:O110)/2</f>
        <v>6348.790833333333</v>
      </c>
    </row>
    <row r="112" spans="1:15" ht="24" customHeight="1">
      <c r="A112" s="16"/>
      <c r="B112" s="82"/>
      <c r="C112" s="84"/>
      <c r="D112" s="84"/>
      <c r="E112" s="142"/>
      <c r="F112" s="84"/>
      <c r="G112" s="84"/>
      <c r="H112" s="142"/>
      <c r="I112" s="84"/>
      <c r="J112" s="84"/>
      <c r="K112" s="142"/>
      <c r="L112" s="84"/>
      <c r="M112" s="84"/>
      <c r="N112" s="142"/>
      <c r="O112" s="89"/>
    </row>
    <row r="113" spans="1:16" ht="24" customHeight="1">
      <c r="A113" s="16">
        <v>2017</v>
      </c>
      <c r="B113" s="82" t="s">
        <v>18</v>
      </c>
      <c r="C113" s="41">
        <v>7197.72</v>
      </c>
      <c r="D113" s="41">
        <v>7163.38</v>
      </c>
      <c r="E113" s="142">
        <v>7191.4</v>
      </c>
      <c r="F113" s="84">
        <v>7188.17</v>
      </c>
      <c r="G113" s="84">
        <v>7249.62</v>
      </c>
      <c r="H113" s="142">
        <v>7267.06</v>
      </c>
      <c r="I113" s="84">
        <v>7344.05</v>
      </c>
      <c r="J113" s="84">
        <v>7412.18</v>
      </c>
      <c r="K113" s="142">
        <v>7453.77</v>
      </c>
      <c r="L113" s="216">
        <v>7464.14</v>
      </c>
      <c r="M113" s="84">
        <v>7442.53</v>
      </c>
      <c r="N113" s="142">
        <v>7461.59</v>
      </c>
      <c r="O113" s="89">
        <f>SUM(C113:N113)/12</f>
        <v>7319.634166666667</v>
      </c>
      <c r="P113" s="225">
        <v>2017</v>
      </c>
    </row>
    <row r="114" spans="1:15" ht="24" customHeight="1">
      <c r="A114" s="16"/>
      <c r="B114" s="82" t="s">
        <v>19</v>
      </c>
      <c r="C114" s="41">
        <v>7343.13</v>
      </c>
      <c r="D114" s="41">
        <v>7308.1</v>
      </c>
      <c r="E114" s="142">
        <v>7336.68</v>
      </c>
      <c r="F114" s="84">
        <v>7333.38</v>
      </c>
      <c r="G114" s="84">
        <v>7396.08</v>
      </c>
      <c r="H114" s="142">
        <v>7413.86</v>
      </c>
      <c r="I114" s="84">
        <v>7492.41</v>
      </c>
      <c r="J114" s="84">
        <v>7561.92</v>
      </c>
      <c r="K114" s="142">
        <v>7604.36</v>
      </c>
      <c r="L114" s="216">
        <v>7614.93</v>
      </c>
      <c r="M114" s="84">
        <v>7592.89</v>
      </c>
      <c r="N114" s="142">
        <v>7612.33</v>
      </c>
      <c r="O114" s="89">
        <f>SUM(C114:N114)/12</f>
        <v>7467.505833333334</v>
      </c>
    </row>
    <row r="115" spans="1:17" ht="24" customHeight="1">
      <c r="A115" s="16"/>
      <c r="B115" s="82" t="s">
        <v>20</v>
      </c>
      <c r="C115" s="221">
        <f>SUM(C113:C114)/2</f>
        <v>7270.425</v>
      </c>
      <c r="D115" s="221">
        <f>SUM(D113:D114)/2</f>
        <v>7235.74</v>
      </c>
      <c r="E115" s="142">
        <f>SUM(E113:E114)/2</f>
        <v>7264.04</v>
      </c>
      <c r="F115" s="84">
        <f aca="true" t="shared" si="28" ref="F115:N115">SUM(F113:F114)/2</f>
        <v>7260.775</v>
      </c>
      <c r="G115" s="84">
        <f t="shared" si="28"/>
        <v>7322.85</v>
      </c>
      <c r="H115" s="142">
        <f t="shared" si="28"/>
        <v>7340.46</v>
      </c>
      <c r="I115" s="84">
        <f t="shared" si="28"/>
        <v>7418.23</v>
      </c>
      <c r="J115" s="84">
        <f t="shared" si="28"/>
        <v>7487.05</v>
      </c>
      <c r="K115" s="142">
        <f t="shared" si="28"/>
        <v>7529.0650000000005</v>
      </c>
      <c r="L115" s="84">
        <f t="shared" si="28"/>
        <v>7539.535</v>
      </c>
      <c r="M115" s="84">
        <f t="shared" si="28"/>
        <v>7517.71</v>
      </c>
      <c r="N115" s="142">
        <f t="shared" si="28"/>
        <v>7536.96</v>
      </c>
      <c r="O115" s="89">
        <f>SUM(O113:O114)/2</f>
        <v>7393.57</v>
      </c>
      <c r="Q115" t="s">
        <v>33</v>
      </c>
    </row>
    <row r="116" spans="1:15" ht="24" customHeight="1">
      <c r="A116" s="16"/>
      <c r="B116" s="82"/>
      <c r="C116" s="84"/>
      <c r="D116" s="84"/>
      <c r="E116" s="142"/>
      <c r="F116" s="84"/>
      <c r="G116" s="84"/>
      <c r="H116" s="142"/>
      <c r="I116" s="84"/>
      <c r="J116" s="84"/>
      <c r="K116" s="142"/>
      <c r="L116" s="84"/>
      <c r="M116" s="84"/>
      <c r="N116" s="142"/>
      <c r="O116" s="89"/>
    </row>
    <row r="117" spans="1:16" s="2" customFormat="1" ht="22.5" customHeight="1">
      <c r="A117" s="16">
        <v>2018</v>
      </c>
      <c r="B117" s="82" t="s">
        <v>18</v>
      </c>
      <c r="C117" s="41">
        <v>7481.59</v>
      </c>
      <c r="D117" s="41">
        <v>7497.63</v>
      </c>
      <c r="E117" s="142">
        <v>7546.79</v>
      </c>
      <c r="F117" s="84">
        <v>7585.2</v>
      </c>
      <c r="G117" s="84">
        <v>7576.45</v>
      </c>
      <c r="H117" s="142">
        <v>7663.1</v>
      </c>
      <c r="I117" s="84">
        <v>7925.85</v>
      </c>
      <c r="J117" s="84">
        <v>8254.17</v>
      </c>
      <c r="K117" s="142">
        <v>8177.84</v>
      </c>
      <c r="L117" s="216">
        <v>8209.22913043478</v>
      </c>
      <c r="M117" s="84">
        <v>8295.59</v>
      </c>
      <c r="N117" s="142"/>
      <c r="O117" s="89"/>
      <c r="P117" s="222">
        <v>2018</v>
      </c>
    </row>
    <row r="118" spans="1:15" s="2" customFormat="1" ht="26.25" customHeight="1">
      <c r="A118" s="16"/>
      <c r="B118" s="82" t="s">
        <v>19</v>
      </c>
      <c r="C118" s="41">
        <v>7632.74</v>
      </c>
      <c r="D118" s="41">
        <v>7649.09</v>
      </c>
      <c r="E118" s="142">
        <v>7699.25</v>
      </c>
      <c r="F118" s="84">
        <v>7738.44</v>
      </c>
      <c r="G118" s="84">
        <v>7729.51</v>
      </c>
      <c r="H118" s="142">
        <v>7817.91</v>
      </c>
      <c r="I118" s="84">
        <v>8085.97</v>
      </c>
      <c r="J118" s="84">
        <v>8420.92</v>
      </c>
      <c r="K118" s="142">
        <v>8343.05</v>
      </c>
      <c r="L118" s="216">
        <v>8375.073913043476</v>
      </c>
      <c r="M118" s="84">
        <v>8463.18</v>
      </c>
      <c r="N118" s="142"/>
      <c r="O118" s="89"/>
    </row>
    <row r="119" spans="1:19" s="2" customFormat="1" ht="28.5" customHeight="1" thickBot="1">
      <c r="A119" s="19"/>
      <c r="B119" s="90" t="s">
        <v>20</v>
      </c>
      <c r="C119" s="209">
        <f aca="true" t="shared" si="29" ref="C119:N119">SUM(C117:C118)/2</f>
        <v>7557.165</v>
      </c>
      <c r="D119" s="209">
        <f t="shared" si="29"/>
        <v>7573.360000000001</v>
      </c>
      <c r="E119" s="143">
        <f>SUM(E117:E118)/2</f>
        <v>7623.02</v>
      </c>
      <c r="F119" s="91">
        <f t="shared" si="29"/>
        <v>7661.82</v>
      </c>
      <c r="G119" s="91">
        <f t="shared" si="29"/>
        <v>7652.98</v>
      </c>
      <c r="H119" s="143">
        <f t="shared" si="29"/>
        <v>7740.505</v>
      </c>
      <c r="I119" s="91">
        <f t="shared" si="29"/>
        <v>8005.91</v>
      </c>
      <c r="J119" s="91">
        <f t="shared" si="29"/>
        <v>8337.545</v>
      </c>
      <c r="K119" s="143">
        <f t="shared" si="29"/>
        <v>8260.445</v>
      </c>
      <c r="L119" s="91">
        <f t="shared" si="29"/>
        <v>8292.151521739128</v>
      </c>
      <c r="M119" s="91">
        <f t="shared" si="29"/>
        <v>8379.385</v>
      </c>
      <c r="N119" s="143">
        <f t="shared" si="29"/>
        <v>0</v>
      </c>
      <c r="O119" s="195">
        <f>SUM(O117:O118)/2</f>
        <v>0</v>
      </c>
      <c r="S119" s="210" t="s">
        <v>33</v>
      </c>
    </row>
    <row r="120" spans="1:15" ht="15">
      <c r="A120" s="2" t="s">
        <v>16</v>
      </c>
      <c r="B120" s="2"/>
      <c r="C120" s="2"/>
      <c r="D120" s="53"/>
      <c r="J120" s="84"/>
      <c r="O120" s="182" t="s">
        <v>33</v>
      </c>
    </row>
    <row r="121" spans="2:15" ht="12.75">
      <c r="B121" s="53"/>
      <c r="C121" s="53"/>
      <c r="D121" s="53"/>
      <c r="F121" s="53" t="s">
        <v>33</v>
      </c>
      <c r="O121" s="182" t="s">
        <v>33</v>
      </c>
    </row>
    <row r="122" spans="2:4" ht="12.75">
      <c r="B122" s="53"/>
      <c r="C122" s="53"/>
      <c r="D122" s="53"/>
    </row>
    <row r="123" spans="2:15" ht="12.75">
      <c r="B123" s="53"/>
      <c r="C123" s="53"/>
      <c r="D123" s="53"/>
      <c r="O123" s="53" t="s">
        <v>33</v>
      </c>
    </row>
    <row r="124" spans="2:13" ht="12.75">
      <c r="B124" s="53"/>
      <c r="C124" s="53"/>
      <c r="D124" s="53"/>
      <c r="J124" s="182" t="s">
        <v>33</v>
      </c>
      <c r="M124" s="182" t="s">
        <v>33</v>
      </c>
    </row>
    <row r="125" spans="2:4" ht="12.75">
      <c r="B125" s="53"/>
      <c r="C125" s="53"/>
      <c r="D125" s="53"/>
    </row>
    <row r="126" spans="2:4" ht="12.75">
      <c r="B126" s="53"/>
      <c r="C126" s="53"/>
      <c r="D126" s="53"/>
    </row>
    <row r="127" spans="2:4" ht="12.75">
      <c r="B127" s="53"/>
      <c r="C127" s="53"/>
      <c r="D127" s="53"/>
    </row>
    <row r="128" spans="2:4" ht="12.75">
      <c r="B128" s="53"/>
      <c r="C128" s="53"/>
      <c r="D128" s="53"/>
    </row>
    <row r="129" spans="2:4" ht="12.75">
      <c r="B129" s="53"/>
      <c r="C129" s="53"/>
      <c r="D129" s="53"/>
    </row>
    <row r="130" spans="2:13" ht="12.75">
      <c r="B130" s="53"/>
      <c r="C130" s="53"/>
      <c r="D130" s="53"/>
      <c r="M130" s="53" t="s">
        <v>33</v>
      </c>
    </row>
    <row r="131" spans="2:4" ht="12.75">
      <c r="B131" s="53"/>
      <c r="C131" s="53"/>
      <c r="D131" s="53"/>
    </row>
    <row r="132" spans="2:4" ht="12.75">
      <c r="B132" s="53"/>
      <c r="C132" s="53"/>
      <c r="D132" s="53"/>
    </row>
    <row r="133" spans="2:4" ht="12.75">
      <c r="B133" s="53"/>
      <c r="C133" s="53"/>
      <c r="D133" s="53"/>
    </row>
    <row r="134" spans="2:4" ht="12.75">
      <c r="B134" s="53"/>
      <c r="C134" s="53"/>
      <c r="D134" s="53"/>
    </row>
    <row r="135" spans="2:4" ht="12.75">
      <c r="B135" s="53"/>
      <c r="C135" s="53"/>
      <c r="D135" s="53"/>
    </row>
    <row r="136" spans="2:4" ht="12.75">
      <c r="B136" s="53"/>
      <c r="C136" s="53"/>
      <c r="D136" s="53"/>
    </row>
    <row r="137" spans="2:4" ht="12.75">
      <c r="B137" s="53"/>
      <c r="C137" s="53"/>
      <c r="D137" s="53"/>
    </row>
    <row r="138" spans="2:4" ht="12.75">
      <c r="B138" s="53"/>
      <c r="C138" s="53"/>
      <c r="D138" s="53"/>
    </row>
    <row r="139" spans="2:4" ht="12.75">
      <c r="B139" s="53"/>
      <c r="C139" s="53"/>
      <c r="D139" s="53"/>
    </row>
    <row r="140" spans="2:4" ht="12.75">
      <c r="B140" s="53"/>
      <c r="C140" s="53"/>
      <c r="D140" s="53"/>
    </row>
    <row r="141" spans="2:4" ht="12.75">
      <c r="B141" s="53"/>
      <c r="C141" s="53"/>
      <c r="D141" s="53"/>
    </row>
    <row r="142" spans="2:4" ht="12.75">
      <c r="B142" s="53"/>
      <c r="C142" s="53"/>
      <c r="D142" s="53"/>
    </row>
    <row r="143" spans="2:4" ht="12.75">
      <c r="B143" s="53"/>
      <c r="C143" s="53"/>
      <c r="D143" s="53"/>
    </row>
    <row r="144" spans="2:4" ht="12.75">
      <c r="B144" s="53"/>
      <c r="C144" s="53"/>
      <c r="D144" s="53"/>
    </row>
    <row r="145" spans="2:4" ht="12.75">
      <c r="B145" s="53"/>
      <c r="C145" s="53"/>
      <c r="D145" s="53"/>
    </row>
    <row r="146" spans="2:4" ht="12.75">
      <c r="B146" s="53"/>
      <c r="C146" s="53"/>
      <c r="D146" s="53"/>
    </row>
    <row r="147" spans="2:4" ht="12.75">
      <c r="B147" s="53"/>
      <c r="C147" s="53"/>
      <c r="D147" s="53"/>
    </row>
    <row r="148" spans="2:4" ht="12.75">
      <c r="B148" s="53"/>
      <c r="C148" s="53"/>
      <c r="D148" s="53"/>
    </row>
    <row r="149" spans="2:4" ht="12.75">
      <c r="B149" s="53"/>
      <c r="C149" s="53"/>
      <c r="D149" s="53"/>
    </row>
    <row r="150" spans="2:4" ht="12.75">
      <c r="B150" s="53"/>
      <c r="C150" s="53"/>
      <c r="D150" s="53"/>
    </row>
    <row r="151" spans="2:4" ht="12.75">
      <c r="B151" s="53"/>
      <c r="C151" s="53"/>
      <c r="D151" s="53"/>
    </row>
    <row r="152" spans="2:4" ht="12.75">
      <c r="B152" s="53"/>
      <c r="C152" s="53"/>
      <c r="D152" s="53"/>
    </row>
    <row r="153" spans="2:4" ht="12.75">
      <c r="B153" s="53"/>
      <c r="C153" s="53"/>
      <c r="D153" s="53"/>
    </row>
    <row r="154" spans="2:4" ht="12.75">
      <c r="B154" s="53"/>
      <c r="C154" s="53"/>
      <c r="D154" s="53"/>
    </row>
    <row r="155" spans="2:4" ht="12.75">
      <c r="B155" s="53"/>
      <c r="C155" s="53"/>
      <c r="D155" s="53"/>
    </row>
    <row r="156" spans="2:4" ht="12.75">
      <c r="B156" s="53"/>
      <c r="C156" s="53"/>
      <c r="D156" s="53"/>
    </row>
    <row r="157" spans="2:4" ht="12.75">
      <c r="B157" s="53"/>
      <c r="C157" s="53"/>
      <c r="D157" s="53"/>
    </row>
    <row r="158" spans="2:4" ht="12.75">
      <c r="B158" s="53"/>
      <c r="C158" s="53"/>
      <c r="D158" s="53"/>
    </row>
    <row r="159" spans="2:4" ht="12.75">
      <c r="B159" s="53"/>
      <c r="C159" s="53"/>
      <c r="D159" s="53"/>
    </row>
    <row r="160" spans="2:4" ht="12.75">
      <c r="B160" s="53"/>
      <c r="C160" s="53"/>
      <c r="D160" s="53"/>
    </row>
    <row r="161" spans="2:4" ht="12.75">
      <c r="B161" s="53"/>
      <c r="C161" s="53"/>
      <c r="D161" s="53"/>
    </row>
    <row r="162" spans="2:4" ht="12.75">
      <c r="B162" s="53"/>
      <c r="C162" s="53"/>
      <c r="D162" s="53"/>
    </row>
    <row r="163" spans="2:4" ht="12.75">
      <c r="B163" s="53"/>
      <c r="C163" s="53"/>
      <c r="D163" s="53"/>
    </row>
    <row r="164" spans="2:4" ht="12.75">
      <c r="B164" s="53"/>
      <c r="C164" s="53"/>
      <c r="D164" s="53"/>
    </row>
    <row r="165" spans="2:4" ht="12.75">
      <c r="B165" s="53"/>
      <c r="C165" s="53"/>
      <c r="D165" s="53"/>
    </row>
    <row r="166" spans="2:4" ht="12.75">
      <c r="B166" s="53"/>
      <c r="C166" s="53"/>
      <c r="D166" s="53"/>
    </row>
    <row r="167" spans="2:4" ht="12.75">
      <c r="B167" s="53"/>
      <c r="C167" s="53"/>
      <c r="D167" s="53"/>
    </row>
    <row r="168" spans="2:4" ht="12.75">
      <c r="B168" s="53"/>
      <c r="C168" s="53"/>
      <c r="D168" s="53"/>
    </row>
    <row r="169" spans="2:4" ht="12.75">
      <c r="B169" s="53"/>
      <c r="C169" s="53"/>
      <c r="D169" s="53"/>
    </row>
    <row r="170" spans="2:4" ht="12.75">
      <c r="B170" s="53"/>
      <c r="C170" s="53"/>
      <c r="D170" s="53"/>
    </row>
    <row r="171" spans="2:4" ht="12.75">
      <c r="B171" s="53"/>
      <c r="C171" s="53"/>
      <c r="D171" s="53"/>
    </row>
    <row r="172" spans="2:4" ht="12.75">
      <c r="B172" s="53"/>
      <c r="C172" s="53"/>
      <c r="D172" s="53"/>
    </row>
    <row r="173" spans="2:4" ht="12.75">
      <c r="B173" s="53"/>
      <c r="C173" s="53"/>
      <c r="D173" s="53"/>
    </row>
    <row r="174" spans="2:4" ht="12.75">
      <c r="B174" s="53"/>
      <c r="C174" s="53"/>
      <c r="D174" s="53"/>
    </row>
    <row r="175" spans="2:4" ht="12.75">
      <c r="B175" s="53"/>
      <c r="C175" s="53"/>
      <c r="D175" s="53"/>
    </row>
    <row r="176" spans="2:4" ht="12.75">
      <c r="B176" s="53"/>
      <c r="C176" s="53"/>
      <c r="D176" s="53"/>
    </row>
    <row r="177" spans="2:4" ht="12.75">
      <c r="B177" s="53"/>
      <c r="C177" s="53"/>
      <c r="D177" s="53"/>
    </row>
    <row r="178" spans="2:4" ht="12.75">
      <c r="B178" s="53"/>
      <c r="C178" s="53"/>
      <c r="D178" s="53"/>
    </row>
    <row r="179" spans="2:4" ht="12.75">
      <c r="B179" s="53"/>
      <c r="C179" s="53"/>
      <c r="D179" s="53"/>
    </row>
    <row r="180" spans="2:4" ht="12.75">
      <c r="B180" s="53"/>
      <c r="C180" s="53"/>
      <c r="D180" s="53"/>
    </row>
    <row r="181" spans="2:4" ht="12.75">
      <c r="B181" s="53"/>
      <c r="C181" s="53"/>
      <c r="D181" s="53"/>
    </row>
    <row r="182" spans="2:4" ht="12.75">
      <c r="B182" s="53"/>
      <c r="C182" s="53"/>
      <c r="D182" s="53"/>
    </row>
    <row r="183" spans="2:4" ht="12.75">
      <c r="B183" s="53"/>
      <c r="C183" s="53"/>
      <c r="D183" s="53"/>
    </row>
    <row r="184" spans="2:4" ht="12.75">
      <c r="B184" s="53"/>
      <c r="C184" s="53"/>
      <c r="D184" s="53"/>
    </row>
    <row r="185" spans="2:4" ht="12.75">
      <c r="B185" s="53"/>
      <c r="C185" s="53"/>
      <c r="D185" s="53"/>
    </row>
    <row r="186" spans="2:4" ht="12.75">
      <c r="B186" s="53"/>
      <c r="C186" s="53"/>
      <c r="D186" s="53"/>
    </row>
    <row r="187" spans="2:4" ht="12.75">
      <c r="B187" s="53"/>
      <c r="C187" s="53"/>
      <c r="D187" s="53"/>
    </row>
    <row r="188" spans="2:4" ht="12.75">
      <c r="B188" s="53"/>
      <c r="C188" s="53"/>
      <c r="D188" s="53"/>
    </row>
    <row r="189" spans="2:4" ht="12.75">
      <c r="B189" s="53"/>
      <c r="C189" s="53"/>
      <c r="D189" s="53"/>
    </row>
    <row r="190" spans="2:4" ht="12.75">
      <c r="B190" s="53"/>
      <c r="C190" s="53"/>
      <c r="D190" s="53"/>
    </row>
    <row r="191" spans="2:4" ht="12.75">
      <c r="B191" s="53"/>
      <c r="C191" s="53"/>
      <c r="D191" s="53"/>
    </row>
    <row r="192" spans="2:4" ht="12.75">
      <c r="B192" s="53"/>
      <c r="C192" s="53"/>
      <c r="D192" s="53"/>
    </row>
    <row r="193" spans="2:4" ht="12.75">
      <c r="B193" s="53"/>
      <c r="C193" s="53"/>
      <c r="D193" s="53"/>
    </row>
    <row r="194" spans="2:4" ht="12.75">
      <c r="B194" s="53"/>
      <c r="C194" s="53"/>
      <c r="D194" s="53"/>
    </row>
    <row r="195" spans="2:4" ht="12.75">
      <c r="B195" s="53"/>
      <c r="C195" s="53"/>
      <c r="D195" s="53"/>
    </row>
    <row r="196" spans="2:4" ht="12.75">
      <c r="B196" s="53"/>
      <c r="C196" s="53"/>
      <c r="D196" s="53"/>
    </row>
    <row r="197" spans="2:4" ht="12.75">
      <c r="B197" s="53"/>
      <c r="C197" s="53"/>
      <c r="D197" s="53"/>
    </row>
    <row r="198" spans="2:4" ht="12.75">
      <c r="B198" s="53"/>
      <c r="C198" s="53"/>
      <c r="D198" s="53"/>
    </row>
    <row r="199" spans="2:4" ht="12.75">
      <c r="B199" s="53"/>
      <c r="C199" s="53"/>
      <c r="D199" s="53"/>
    </row>
    <row r="200" spans="2:4" ht="12.75">
      <c r="B200" s="53"/>
      <c r="C200" s="53"/>
      <c r="D200" s="53"/>
    </row>
    <row r="201" spans="2:4" ht="12.75">
      <c r="B201" s="53"/>
      <c r="C201" s="53"/>
      <c r="D201" s="53"/>
    </row>
    <row r="202" spans="2:4" ht="12.75">
      <c r="B202" s="53"/>
      <c r="C202" s="53"/>
      <c r="D202" s="53"/>
    </row>
    <row r="203" spans="2:4" ht="12.75">
      <c r="B203" s="53"/>
      <c r="C203" s="53"/>
      <c r="D203" s="53"/>
    </row>
    <row r="204" spans="2:4" ht="12.75">
      <c r="B204" s="53"/>
      <c r="C204" s="53"/>
      <c r="D204" s="53"/>
    </row>
    <row r="205" spans="2:4" ht="12.75">
      <c r="B205" s="53"/>
      <c r="C205" s="53"/>
      <c r="D205" s="53"/>
    </row>
    <row r="206" spans="2:4" ht="12.75">
      <c r="B206" s="53"/>
      <c r="C206" s="53"/>
      <c r="D206" s="53"/>
    </row>
    <row r="207" spans="2:4" ht="12.75">
      <c r="B207" s="53"/>
      <c r="C207" s="53"/>
      <c r="D207" s="53"/>
    </row>
    <row r="208" spans="2:4" ht="12.75">
      <c r="B208" s="53"/>
      <c r="C208" s="53"/>
      <c r="D208" s="53"/>
    </row>
    <row r="209" spans="2:4" ht="12.75">
      <c r="B209" s="53"/>
      <c r="C209" s="53"/>
      <c r="D209" s="53"/>
    </row>
    <row r="210" spans="2:4" ht="12.75">
      <c r="B210" s="53"/>
      <c r="C210" s="53"/>
      <c r="D210" s="53"/>
    </row>
    <row r="211" spans="2:4" ht="12.75">
      <c r="B211" s="53"/>
      <c r="C211" s="53"/>
      <c r="D211" s="53"/>
    </row>
    <row r="212" spans="2:4" ht="12.75">
      <c r="B212" s="53"/>
      <c r="C212" s="53"/>
      <c r="D212" s="53"/>
    </row>
    <row r="213" spans="2:4" ht="12.75">
      <c r="B213" s="53"/>
      <c r="C213" s="53"/>
      <c r="D213" s="53"/>
    </row>
    <row r="214" spans="2:4" ht="12.75">
      <c r="B214" s="53"/>
      <c r="C214" s="53"/>
      <c r="D214" s="53"/>
    </row>
    <row r="215" spans="2:4" ht="12.75">
      <c r="B215" s="53"/>
      <c r="C215" s="53"/>
      <c r="D215" s="53"/>
    </row>
    <row r="216" spans="2:4" ht="12.75">
      <c r="B216" s="53"/>
      <c r="C216" s="53"/>
      <c r="D216" s="53"/>
    </row>
    <row r="217" spans="2:4" ht="12.75">
      <c r="B217" s="53"/>
      <c r="C217" s="53"/>
      <c r="D217" s="53"/>
    </row>
    <row r="218" spans="2:4" ht="12.75">
      <c r="B218" s="53"/>
      <c r="C218" s="53"/>
      <c r="D218" s="53"/>
    </row>
    <row r="219" spans="2:4" ht="12.75">
      <c r="B219" s="53"/>
      <c r="C219" s="53"/>
      <c r="D219" s="53"/>
    </row>
    <row r="220" spans="2:4" ht="12.75">
      <c r="B220" s="53"/>
      <c r="C220" s="53"/>
      <c r="D220" s="53"/>
    </row>
    <row r="221" spans="2:4" ht="12.75">
      <c r="B221" s="53"/>
      <c r="C221" s="53"/>
      <c r="D221" s="53"/>
    </row>
    <row r="222" spans="2:4" ht="12.75">
      <c r="B222" s="53"/>
      <c r="C222" s="53"/>
      <c r="D222" s="53"/>
    </row>
    <row r="223" spans="2:4" ht="12.75">
      <c r="B223" s="53"/>
      <c r="C223" s="53"/>
      <c r="D223" s="53"/>
    </row>
    <row r="224" spans="2:4" ht="12.75">
      <c r="B224" s="53"/>
      <c r="C224" s="53"/>
      <c r="D224" s="53"/>
    </row>
    <row r="225" spans="2:4" ht="12.75">
      <c r="B225" s="53"/>
      <c r="C225" s="53"/>
      <c r="D225" s="53"/>
    </row>
    <row r="226" spans="2:4" ht="12.75">
      <c r="B226" s="53"/>
      <c r="C226" s="53"/>
      <c r="D226" s="53"/>
    </row>
    <row r="227" spans="2:4" ht="12.75">
      <c r="B227" s="53"/>
      <c r="C227" s="53"/>
      <c r="D227" s="53"/>
    </row>
    <row r="228" spans="2:4" ht="12.75">
      <c r="B228" s="53"/>
      <c r="C228" s="53"/>
      <c r="D228" s="53"/>
    </row>
    <row r="229" spans="2:4" ht="12.75">
      <c r="B229" s="53"/>
      <c r="C229" s="53"/>
      <c r="D229" s="53"/>
    </row>
    <row r="230" spans="2:4" ht="12.75">
      <c r="B230" s="53"/>
      <c r="C230" s="53"/>
      <c r="D230" s="53"/>
    </row>
    <row r="231" spans="2:4" ht="12.75">
      <c r="B231" s="53"/>
      <c r="C231" s="53"/>
      <c r="D231" s="53"/>
    </row>
    <row r="232" spans="2:4" ht="12.75">
      <c r="B232" s="53"/>
      <c r="C232" s="53"/>
      <c r="D232" s="53"/>
    </row>
    <row r="233" spans="2:4" ht="12.75">
      <c r="B233" s="53"/>
      <c r="C233" s="53"/>
      <c r="D233" s="53"/>
    </row>
    <row r="234" spans="2:4" ht="12.75">
      <c r="B234" s="53"/>
      <c r="C234" s="53"/>
      <c r="D234" s="53"/>
    </row>
    <row r="235" spans="2:4" ht="12.75">
      <c r="B235" s="53"/>
      <c r="C235" s="53"/>
      <c r="D235" s="53"/>
    </row>
    <row r="236" spans="2:4" ht="12.75">
      <c r="B236" s="53"/>
      <c r="C236" s="53"/>
      <c r="D236" s="53"/>
    </row>
    <row r="237" spans="2:4" ht="12.75">
      <c r="B237" s="53"/>
      <c r="C237" s="53"/>
      <c r="D237" s="53"/>
    </row>
    <row r="238" spans="2:4" ht="12.75">
      <c r="B238" s="53"/>
      <c r="C238" s="53"/>
      <c r="D238" s="53"/>
    </row>
    <row r="239" spans="2:4" ht="12.75">
      <c r="B239" s="53"/>
      <c r="C239" s="53"/>
      <c r="D239" s="53"/>
    </row>
    <row r="240" spans="2:4" ht="12.75">
      <c r="B240" s="53"/>
      <c r="C240" s="53"/>
      <c r="D240" s="53"/>
    </row>
    <row r="241" spans="2:4" ht="12.75">
      <c r="B241" s="53"/>
      <c r="C241" s="53"/>
      <c r="D241" s="53"/>
    </row>
    <row r="242" spans="2:4" ht="12.75">
      <c r="B242" s="53"/>
      <c r="C242" s="53"/>
      <c r="D242" s="53"/>
    </row>
    <row r="243" spans="2:4" ht="12.75">
      <c r="B243" s="53"/>
      <c r="C243" s="53"/>
      <c r="D243" s="53"/>
    </row>
    <row r="244" spans="2:4" ht="12.75">
      <c r="B244" s="53"/>
      <c r="C244" s="53"/>
      <c r="D244" s="53"/>
    </row>
    <row r="245" spans="2:4" ht="12.75">
      <c r="B245" s="53"/>
      <c r="C245" s="53"/>
      <c r="D245" s="53"/>
    </row>
    <row r="246" spans="2:4" ht="12.75">
      <c r="B246" s="53"/>
      <c r="C246" s="53"/>
      <c r="D246" s="53"/>
    </row>
    <row r="247" spans="2:4" ht="12.75">
      <c r="B247" s="53"/>
      <c r="C247" s="53"/>
      <c r="D247" s="53"/>
    </row>
    <row r="248" spans="2:4" ht="12.75">
      <c r="B248" s="53"/>
      <c r="C248" s="53"/>
      <c r="D248" s="53"/>
    </row>
    <row r="249" spans="2:4" ht="12.75">
      <c r="B249" s="53"/>
      <c r="C249" s="53"/>
      <c r="D249" s="53"/>
    </row>
    <row r="250" spans="2:4" ht="12.75">
      <c r="B250" s="53"/>
      <c r="C250" s="53"/>
      <c r="D250" s="53"/>
    </row>
    <row r="251" spans="2:4" ht="12.75">
      <c r="B251" s="53"/>
      <c r="C251" s="53"/>
      <c r="D251" s="53"/>
    </row>
    <row r="252" spans="2:4" ht="12.75">
      <c r="B252" s="53"/>
      <c r="C252" s="53"/>
      <c r="D252" s="53"/>
    </row>
    <row r="253" spans="2:4" ht="12.75">
      <c r="B253" s="53"/>
      <c r="C253" s="53"/>
      <c r="D253" s="53"/>
    </row>
    <row r="254" spans="2:4" ht="12.75">
      <c r="B254" s="53"/>
      <c r="C254" s="53"/>
      <c r="D254" s="53"/>
    </row>
    <row r="255" spans="2:4" ht="12.75">
      <c r="B255" s="53"/>
      <c r="C255" s="53"/>
      <c r="D255" s="53"/>
    </row>
    <row r="256" spans="2:4" ht="12.75">
      <c r="B256" s="53"/>
      <c r="C256" s="53"/>
      <c r="D256" s="53"/>
    </row>
    <row r="257" spans="2:4" ht="12.75">
      <c r="B257" s="53"/>
      <c r="C257" s="53"/>
      <c r="D257" s="53"/>
    </row>
    <row r="258" spans="2:4" ht="12.75">
      <c r="B258" s="53"/>
      <c r="C258" s="53"/>
      <c r="D258" s="53"/>
    </row>
    <row r="259" spans="2:4" ht="12.75">
      <c r="B259" s="53"/>
      <c r="C259" s="53"/>
      <c r="D259" s="53"/>
    </row>
    <row r="260" spans="2:4" ht="12.75">
      <c r="B260" s="53"/>
      <c r="C260" s="53"/>
      <c r="D260" s="53"/>
    </row>
    <row r="261" spans="2:4" ht="12.75">
      <c r="B261" s="53"/>
      <c r="C261" s="53"/>
      <c r="D261" s="53"/>
    </row>
    <row r="262" spans="2:4" ht="12.75">
      <c r="B262" s="53"/>
      <c r="C262" s="53"/>
      <c r="D262" s="53"/>
    </row>
    <row r="263" spans="2:4" ht="12.75">
      <c r="B263" s="53"/>
      <c r="C263" s="53"/>
      <c r="D263" s="53"/>
    </row>
    <row r="264" spans="2:4" ht="12.75">
      <c r="B264" s="53"/>
      <c r="C264" s="53"/>
      <c r="D264" s="53"/>
    </row>
    <row r="265" spans="2:4" ht="12.75">
      <c r="B265" s="53"/>
      <c r="C265" s="53"/>
      <c r="D265" s="53"/>
    </row>
    <row r="266" spans="2:4" ht="12.75">
      <c r="B266" s="53"/>
      <c r="C266" s="53"/>
      <c r="D266" s="53"/>
    </row>
    <row r="267" spans="2:4" ht="12.75">
      <c r="B267" s="53"/>
      <c r="C267" s="53"/>
      <c r="D267" s="53"/>
    </row>
    <row r="268" spans="2:4" ht="12.75">
      <c r="B268" s="53"/>
      <c r="C268" s="53"/>
      <c r="D268" s="53"/>
    </row>
    <row r="269" spans="2:4" ht="12.75">
      <c r="B269" s="53"/>
      <c r="C269" s="53"/>
      <c r="D269" s="53"/>
    </row>
    <row r="270" spans="2:4" ht="12.75">
      <c r="B270" s="53"/>
      <c r="C270" s="53"/>
      <c r="D270" s="53"/>
    </row>
    <row r="271" spans="2:4" ht="12.75">
      <c r="B271" s="53"/>
      <c r="C271" s="53"/>
      <c r="D271" s="53"/>
    </row>
    <row r="272" spans="2:4" ht="12.75">
      <c r="B272" s="53"/>
      <c r="C272" s="53"/>
      <c r="D272" s="53"/>
    </row>
    <row r="273" spans="2:4" ht="12.75">
      <c r="B273" s="53"/>
      <c r="C273" s="53"/>
      <c r="D273" s="53"/>
    </row>
    <row r="274" spans="2:4" ht="12.75">
      <c r="B274" s="53"/>
      <c r="C274" s="53"/>
      <c r="D274" s="53"/>
    </row>
    <row r="275" spans="2:4" ht="12.75">
      <c r="B275" s="53"/>
      <c r="C275" s="53"/>
      <c r="D275" s="53"/>
    </row>
    <row r="276" spans="2:4" ht="12.75">
      <c r="B276" s="53"/>
      <c r="C276" s="53"/>
      <c r="D276" s="53"/>
    </row>
    <row r="277" spans="2:4" ht="12.75">
      <c r="B277" s="53"/>
      <c r="C277" s="53"/>
      <c r="D277" s="53"/>
    </row>
    <row r="278" spans="2:4" ht="12.75">
      <c r="B278" s="53"/>
      <c r="C278" s="53"/>
      <c r="D278" s="53"/>
    </row>
    <row r="279" spans="2:4" ht="12.75">
      <c r="B279" s="53"/>
      <c r="C279" s="53"/>
      <c r="D279" s="53"/>
    </row>
    <row r="280" spans="2:4" ht="12.75">
      <c r="B280" s="53"/>
      <c r="C280" s="53"/>
      <c r="D280" s="53"/>
    </row>
    <row r="281" spans="2:4" ht="12.75">
      <c r="B281" s="53"/>
      <c r="C281" s="53"/>
      <c r="D281" s="53"/>
    </row>
    <row r="282" spans="2:4" ht="12.75">
      <c r="B282" s="53"/>
      <c r="C282" s="53"/>
      <c r="D282" s="53"/>
    </row>
    <row r="283" spans="2:4" ht="12.75">
      <c r="B283" s="53"/>
      <c r="C283" s="53"/>
      <c r="D283" s="53"/>
    </row>
    <row r="284" spans="2:4" ht="12.75">
      <c r="B284" s="53"/>
      <c r="C284" s="53"/>
      <c r="D284" s="53"/>
    </row>
    <row r="285" spans="2:4" ht="12.75">
      <c r="B285" s="53"/>
      <c r="C285" s="53"/>
      <c r="D285" s="53"/>
    </row>
    <row r="286" spans="2:4" ht="12.75">
      <c r="B286" s="53"/>
      <c r="C286" s="53"/>
      <c r="D286" s="53"/>
    </row>
    <row r="287" spans="2:4" ht="12.75">
      <c r="B287" s="53"/>
      <c r="C287" s="53"/>
      <c r="D287" s="53"/>
    </row>
    <row r="288" spans="2:4" ht="12.75">
      <c r="B288" s="53"/>
      <c r="C288" s="53"/>
      <c r="D288" s="53"/>
    </row>
    <row r="289" spans="2:4" ht="12.75">
      <c r="B289" s="53"/>
      <c r="C289" s="53"/>
      <c r="D289" s="53"/>
    </row>
    <row r="290" spans="2:4" ht="12.75">
      <c r="B290" s="53"/>
      <c r="C290" s="53"/>
      <c r="D290" s="53"/>
    </row>
    <row r="291" spans="2:4" ht="12.75">
      <c r="B291" s="53"/>
      <c r="C291" s="53"/>
      <c r="D291" s="53"/>
    </row>
    <row r="292" spans="2:4" ht="12.75">
      <c r="B292" s="53"/>
      <c r="C292" s="53"/>
      <c r="D292" s="53"/>
    </row>
    <row r="293" spans="2:4" ht="12.75">
      <c r="B293" s="53"/>
      <c r="C293" s="53"/>
      <c r="D293" s="53"/>
    </row>
    <row r="294" spans="2:4" ht="12.75">
      <c r="B294" s="53"/>
      <c r="C294" s="53"/>
      <c r="D294" s="53"/>
    </row>
    <row r="295" spans="2:4" ht="12.75">
      <c r="B295" s="53"/>
      <c r="C295" s="53"/>
      <c r="D295" s="53"/>
    </row>
    <row r="296" spans="2:4" ht="12.75">
      <c r="B296" s="53"/>
      <c r="C296" s="53"/>
      <c r="D296" s="53"/>
    </row>
    <row r="297" spans="2:4" ht="12.75">
      <c r="B297" s="53"/>
      <c r="C297" s="53"/>
      <c r="D297" s="53"/>
    </row>
    <row r="298" spans="2:4" ht="12.75">
      <c r="B298" s="53"/>
      <c r="C298" s="53"/>
      <c r="D298" s="53"/>
    </row>
    <row r="299" spans="2:4" ht="12.75">
      <c r="B299" s="53"/>
      <c r="C299" s="53"/>
      <c r="D299" s="53"/>
    </row>
    <row r="300" spans="2:4" ht="12.75">
      <c r="B300" s="53"/>
      <c r="C300" s="53"/>
      <c r="D300" s="53"/>
    </row>
    <row r="301" spans="2:4" ht="12.75">
      <c r="B301" s="53"/>
      <c r="C301" s="53"/>
      <c r="D301" s="53"/>
    </row>
    <row r="302" spans="2:4" ht="12.75">
      <c r="B302" s="53"/>
      <c r="C302" s="53"/>
      <c r="D302" s="53"/>
    </row>
    <row r="303" spans="2:4" ht="12.75">
      <c r="B303" s="53"/>
      <c r="C303" s="53"/>
      <c r="D303" s="53"/>
    </row>
    <row r="304" spans="2:4" ht="12.75">
      <c r="B304" s="53"/>
      <c r="C304" s="53"/>
      <c r="D304" s="53"/>
    </row>
    <row r="305" spans="2:4" ht="12.75">
      <c r="B305" s="53"/>
      <c r="C305" s="53"/>
      <c r="D305" s="53"/>
    </row>
    <row r="306" spans="2:4" ht="12.75">
      <c r="B306" s="53"/>
      <c r="C306" s="53"/>
      <c r="D306" s="53"/>
    </row>
    <row r="307" spans="2:4" ht="12.75">
      <c r="B307" s="53"/>
      <c r="C307" s="53"/>
      <c r="D307" s="53"/>
    </row>
    <row r="308" spans="2:4" ht="12.75">
      <c r="B308" s="53"/>
      <c r="C308" s="53"/>
      <c r="D308" s="53"/>
    </row>
    <row r="309" spans="2:4" ht="12.75">
      <c r="B309" s="53"/>
      <c r="C309" s="53"/>
      <c r="D309" s="53"/>
    </row>
    <row r="310" spans="2:4" ht="12.75">
      <c r="B310" s="53"/>
      <c r="C310" s="53"/>
      <c r="D310" s="53"/>
    </row>
    <row r="311" spans="2:4" ht="12.75">
      <c r="B311" s="53"/>
      <c r="C311" s="53"/>
      <c r="D311" s="53"/>
    </row>
    <row r="312" spans="2:4" ht="12.75">
      <c r="B312" s="53"/>
      <c r="C312" s="53"/>
      <c r="D312" s="53"/>
    </row>
    <row r="313" spans="2:4" ht="12.75">
      <c r="B313" s="53"/>
      <c r="C313" s="53"/>
      <c r="D313" s="53"/>
    </row>
    <row r="314" spans="2:4" ht="12.75">
      <c r="B314" s="53"/>
      <c r="C314" s="53"/>
      <c r="D314" s="53"/>
    </row>
    <row r="315" spans="2:4" ht="12.75">
      <c r="B315" s="53"/>
      <c r="C315" s="53"/>
      <c r="D315" s="53"/>
    </row>
    <row r="316" spans="2:4" ht="12.75">
      <c r="B316" s="53"/>
      <c r="C316" s="53"/>
      <c r="D316" s="53"/>
    </row>
    <row r="317" spans="2:4" ht="12.75">
      <c r="B317" s="53"/>
      <c r="C317" s="53"/>
      <c r="D317" s="53"/>
    </row>
    <row r="318" spans="2:4" ht="12.75">
      <c r="B318" s="53"/>
      <c r="C318" s="53"/>
      <c r="D318" s="53"/>
    </row>
    <row r="319" spans="2:4" ht="12.75">
      <c r="B319" s="53"/>
      <c r="C319" s="53"/>
      <c r="D319" s="53"/>
    </row>
    <row r="320" spans="2:4" ht="12.75">
      <c r="B320" s="53"/>
      <c r="C320" s="53"/>
      <c r="D320" s="53"/>
    </row>
    <row r="321" spans="2:4" ht="12.75">
      <c r="B321" s="53"/>
      <c r="C321" s="53"/>
      <c r="D321" s="53"/>
    </row>
    <row r="322" spans="2:4" ht="12.75">
      <c r="B322" s="53"/>
      <c r="C322" s="53"/>
      <c r="D322" s="53"/>
    </row>
    <row r="323" spans="2:4" ht="12.75">
      <c r="B323" s="53"/>
      <c r="C323" s="53"/>
      <c r="D323" s="53"/>
    </row>
    <row r="324" spans="2:4" ht="12.75">
      <c r="B324" s="53"/>
      <c r="C324" s="53"/>
      <c r="D324" s="53"/>
    </row>
    <row r="325" spans="2:4" ht="12.75">
      <c r="B325" s="53"/>
      <c r="C325" s="53"/>
      <c r="D325" s="53"/>
    </row>
    <row r="326" spans="2:4" ht="12.75">
      <c r="B326" s="53"/>
      <c r="C326" s="53"/>
      <c r="D326" s="53"/>
    </row>
    <row r="327" spans="2:4" ht="12.75">
      <c r="B327" s="53"/>
      <c r="C327" s="53"/>
      <c r="D327" s="53"/>
    </row>
    <row r="328" spans="2:4" ht="12.75">
      <c r="B328" s="53"/>
      <c r="C328" s="53"/>
      <c r="D328" s="53"/>
    </row>
    <row r="329" spans="2:4" ht="12.75">
      <c r="B329" s="53"/>
      <c r="C329" s="53"/>
      <c r="D329" s="53"/>
    </row>
    <row r="330" spans="2:4" ht="12.75">
      <c r="B330" s="53"/>
      <c r="C330" s="53"/>
      <c r="D330" s="53"/>
    </row>
    <row r="331" spans="2:4" ht="12.75">
      <c r="B331" s="53"/>
      <c r="C331" s="53"/>
      <c r="D331" s="53"/>
    </row>
    <row r="332" spans="2:4" ht="12.75">
      <c r="B332" s="53"/>
      <c r="C332" s="53"/>
      <c r="D332" s="53"/>
    </row>
    <row r="333" spans="2:4" ht="12.75">
      <c r="B333" s="53"/>
      <c r="C333" s="53"/>
      <c r="D333" s="53"/>
    </row>
    <row r="334" spans="2:4" ht="12.75">
      <c r="B334" s="53"/>
      <c r="C334" s="53"/>
      <c r="D334" s="53"/>
    </row>
    <row r="335" spans="2:4" ht="12.75">
      <c r="B335" s="53"/>
      <c r="C335" s="53"/>
      <c r="D335" s="53"/>
    </row>
    <row r="336" spans="2:4" ht="12.75">
      <c r="B336" s="53"/>
      <c r="C336" s="53"/>
      <c r="D336" s="53"/>
    </row>
    <row r="337" spans="2:4" ht="12.75">
      <c r="B337" s="53"/>
      <c r="C337" s="53"/>
      <c r="D337" s="53"/>
    </row>
    <row r="338" spans="2:4" ht="12.75">
      <c r="B338" s="53"/>
      <c r="C338" s="53"/>
      <c r="D338" s="53"/>
    </row>
    <row r="339" spans="2:4" ht="12.75">
      <c r="B339" s="53"/>
      <c r="C339" s="53"/>
      <c r="D339" s="53"/>
    </row>
    <row r="340" spans="2:4" ht="12.75">
      <c r="B340" s="53"/>
      <c r="C340" s="53"/>
      <c r="D340" s="53"/>
    </row>
    <row r="341" spans="2:4" ht="12.75">
      <c r="B341" s="53"/>
      <c r="C341" s="53"/>
      <c r="D341" s="53"/>
    </row>
    <row r="342" spans="2:4" ht="12.75">
      <c r="B342" s="53"/>
      <c r="C342" s="53"/>
      <c r="D342" s="53"/>
    </row>
    <row r="343" spans="2:4" ht="12.75">
      <c r="B343" s="53"/>
      <c r="C343" s="53"/>
      <c r="D343" s="53"/>
    </row>
    <row r="344" spans="2:4" ht="12.75">
      <c r="B344" s="53"/>
      <c r="C344" s="53"/>
      <c r="D344" s="53"/>
    </row>
    <row r="345" spans="2:4" ht="12.75">
      <c r="B345" s="53"/>
      <c r="C345" s="53"/>
      <c r="D345" s="53"/>
    </row>
    <row r="346" spans="2:4" ht="12.75">
      <c r="B346" s="53"/>
      <c r="C346" s="53"/>
      <c r="D346" s="53"/>
    </row>
    <row r="347" spans="2:4" ht="12.75">
      <c r="B347" s="53"/>
      <c r="C347" s="53"/>
      <c r="D347" s="53"/>
    </row>
    <row r="348" spans="2:4" ht="12.75">
      <c r="B348" s="53"/>
      <c r="C348" s="53"/>
      <c r="D348" s="53"/>
    </row>
    <row r="349" spans="2:4" ht="12.75">
      <c r="B349" s="53"/>
      <c r="C349" s="53"/>
      <c r="D349" s="53"/>
    </row>
    <row r="350" spans="2:4" ht="12.75">
      <c r="B350" s="53"/>
      <c r="C350" s="53"/>
      <c r="D350" s="53"/>
    </row>
    <row r="351" spans="2:4" ht="12.75">
      <c r="B351" s="53"/>
      <c r="C351" s="53"/>
      <c r="D351" s="53"/>
    </row>
    <row r="352" spans="2:4" ht="12.75">
      <c r="B352" s="53"/>
      <c r="C352" s="53"/>
      <c r="D352" s="53"/>
    </row>
    <row r="353" spans="2:4" ht="12.75">
      <c r="B353" s="53"/>
      <c r="C353" s="53"/>
      <c r="D353" s="53"/>
    </row>
    <row r="354" spans="2:4" ht="12.75">
      <c r="B354" s="53"/>
      <c r="C354" s="53"/>
      <c r="D354" s="53"/>
    </row>
    <row r="355" spans="2:4" ht="12.75">
      <c r="B355" s="53"/>
      <c r="C355" s="53"/>
      <c r="D355" s="53"/>
    </row>
    <row r="356" spans="2:4" ht="12.75">
      <c r="B356" s="53"/>
      <c r="C356" s="53"/>
      <c r="D356" s="53"/>
    </row>
    <row r="357" spans="2:4" ht="12.75">
      <c r="B357" s="53"/>
      <c r="C357" s="53"/>
      <c r="D357" s="53"/>
    </row>
    <row r="358" spans="2:4" ht="12.75">
      <c r="B358" s="53"/>
      <c r="C358" s="53"/>
      <c r="D358" s="53"/>
    </row>
    <row r="359" spans="2:4" ht="12.75">
      <c r="B359" s="53"/>
      <c r="C359" s="53"/>
      <c r="D359" s="53"/>
    </row>
    <row r="360" spans="2:4" ht="12.75">
      <c r="B360" s="53"/>
      <c r="C360" s="53"/>
      <c r="D360" s="53"/>
    </row>
    <row r="361" spans="2:4" ht="12.75">
      <c r="B361" s="53"/>
      <c r="C361" s="53"/>
      <c r="D361" s="53"/>
    </row>
  </sheetData>
  <sheetProtection/>
  <mergeCells count="2">
    <mergeCell ref="A1:O1"/>
    <mergeCell ref="A2:O2"/>
  </mergeCells>
  <printOptions/>
  <pageMargins left="1.299212598425197" right="1.062992125984252" top="1.0236220472440944" bottom="0.2362204724409449" header="0.4724409448818898" footer="0.1968503937007874"/>
  <pageSetup fitToHeight="1" fitToWidth="1" horizontalDpi="600" verticalDpi="600" orientation="landscape" scale="60" r:id="rId1"/>
  <headerFooter alignWithMargins="0">
    <oddFooter>&amp;L&amp;D     &amp;T&amp;C&amp;F  (End-period)</oddFooter>
  </headerFooter>
  <rowBreaks count="1" manualBreakCount="1">
    <brk id="102" max="14" man="1"/>
  </rowBreaks>
  <colBreaks count="1" manualBreakCount="1">
    <brk id="11" min="84" max="1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zoomScalePageLayoutView="0" workbookViewId="0" topLeftCell="A1">
      <selection activeCell="R40" sqref="R40"/>
    </sheetView>
  </sheetViews>
  <sheetFormatPr defaultColWidth="9.140625" defaultRowHeight="12.75"/>
  <cols>
    <col min="1" max="1" width="19.00390625" style="0" customWidth="1"/>
    <col min="2" max="3" width="10.8515625" style="0" customWidth="1"/>
    <col min="4" max="4" width="14.140625" style="0" customWidth="1"/>
    <col min="5" max="6" width="10.8515625" style="0" customWidth="1"/>
    <col min="7" max="7" width="12.7109375" style="0" bestFit="1" customWidth="1"/>
    <col min="8" max="8" width="13.28125" style="0" customWidth="1"/>
    <col min="9" max="9" width="13.00390625" style="0" customWidth="1"/>
    <col min="10" max="10" width="12.7109375" style="0" bestFit="1" customWidth="1"/>
    <col min="11" max="11" width="11.140625" style="0" bestFit="1" customWidth="1"/>
    <col min="12" max="12" width="10.7109375" style="0" customWidth="1"/>
    <col min="13" max="13" width="12.7109375" style="0" bestFit="1" customWidth="1"/>
    <col min="14" max="14" width="15.421875" style="0" customWidth="1"/>
    <col min="15" max="15" width="11.57421875" style="0" customWidth="1"/>
    <col min="16" max="16" width="13.57421875" style="0" customWidth="1"/>
    <col min="17" max="17" width="13.140625" style="0" customWidth="1"/>
  </cols>
  <sheetData>
    <row r="1" spans="1:15" ht="24" customHeight="1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4" customHeight="1">
      <c r="A2" s="233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</row>
    <row r="3" spans="1:15" ht="24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33" customHeight="1">
      <c r="A4" s="21" t="s">
        <v>1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2</v>
      </c>
      <c r="G4" s="12" t="s">
        <v>9</v>
      </c>
      <c r="H4" s="12" t="s">
        <v>3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2" t="s">
        <v>1</v>
      </c>
    </row>
    <row r="5" spans="1:15" ht="22.5" customHeight="1">
      <c r="A5" s="196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  <c r="K5" s="197">
        <v>11</v>
      </c>
      <c r="L5" s="197">
        <v>12</v>
      </c>
      <c r="M5" s="197">
        <v>13</v>
      </c>
      <c r="N5" s="197">
        <v>14</v>
      </c>
      <c r="O5" s="198">
        <v>1</v>
      </c>
    </row>
    <row r="6" spans="1:15" ht="22.5" customHeight="1" hidden="1">
      <c r="A6" s="16">
        <v>1984</v>
      </c>
      <c r="B6" s="154" t="s">
        <v>45</v>
      </c>
      <c r="C6" s="154" t="s">
        <v>45</v>
      </c>
      <c r="D6" s="14">
        <v>7</v>
      </c>
      <c r="E6" s="154" t="s">
        <v>45</v>
      </c>
      <c r="F6" s="154" t="s">
        <v>45</v>
      </c>
      <c r="G6" s="14">
        <v>7</v>
      </c>
      <c r="H6" s="154" t="s">
        <v>45</v>
      </c>
      <c r="I6" s="154" t="s">
        <v>45</v>
      </c>
      <c r="J6" s="14">
        <v>7.5</v>
      </c>
      <c r="K6" s="154" t="s">
        <v>45</v>
      </c>
      <c r="L6" s="154" t="s">
        <v>45</v>
      </c>
      <c r="M6" s="14">
        <v>8</v>
      </c>
      <c r="N6" s="14">
        <v>7.38</v>
      </c>
      <c r="O6" s="17">
        <v>1984</v>
      </c>
    </row>
    <row r="7" spans="1:15" ht="22.5" customHeight="1" hidden="1">
      <c r="A7" s="16">
        <v>1985</v>
      </c>
      <c r="B7" s="154" t="s">
        <v>45</v>
      </c>
      <c r="C7" s="154" t="s">
        <v>45</v>
      </c>
      <c r="D7" s="14">
        <v>12</v>
      </c>
      <c r="E7" s="154" t="s">
        <v>45</v>
      </c>
      <c r="F7" s="154" t="s">
        <v>45</v>
      </c>
      <c r="G7" s="14">
        <v>15</v>
      </c>
      <c r="H7" s="154" t="s">
        <v>45</v>
      </c>
      <c r="I7" s="154" t="s">
        <v>45</v>
      </c>
      <c r="J7" s="14">
        <v>16</v>
      </c>
      <c r="K7" s="154" t="s">
        <v>45</v>
      </c>
      <c r="L7" s="154" t="s">
        <v>45</v>
      </c>
      <c r="M7" s="14">
        <v>18</v>
      </c>
      <c r="N7" s="14">
        <v>15.25</v>
      </c>
      <c r="O7" s="17">
        <v>1985</v>
      </c>
    </row>
    <row r="8" spans="1:15" ht="22.5" customHeight="1" hidden="1">
      <c r="A8" s="16">
        <v>1986</v>
      </c>
      <c r="B8" s="14">
        <v>14</v>
      </c>
      <c r="C8" s="14">
        <v>20</v>
      </c>
      <c r="D8" s="14">
        <v>20</v>
      </c>
      <c r="E8" s="14">
        <v>20</v>
      </c>
      <c r="F8" s="14">
        <v>21</v>
      </c>
      <c r="G8" s="14">
        <v>24</v>
      </c>
      <c r="H8" s="14">
        <v>27</v>
      </c>
      <c r="I8" s="14">
        <v>32</v>
      </c>
      <c r="J8" s="14">
        <v>33</v>
      </c>
      <c r="K8" s="14">
        <v>34</v>
      </c>
      <c r="L8" s="14">
        <v>37</v>
      </c>
      <c r="M8" s="14">
        <v>43</v>
      </c>
      <c r="N8" s="14">
        <v>27.08</v>
      </c>
      <c r="O8" s="17">
        <v>1986</v>
      </c>
    </row>
    <row r="9" spans="1:15" ht="22.5" customHeight="1" hidden="1">
      <c r="A9" s="16">
        <v>1987</v>
      </c>
      <c r="B9" s="14">
        <v>48</v>
      </c>
      <c r="C9" s="14">
        <v>55</v>
      </c>
      <c r="D9" s="14">
        <v>58</v>
      </c>
      <c r="E9" s="14">
        <v>59</v>
      </c>
      <c r="F9" s="14">
        <v>60</v>
      </c>
      <c r="G9" s="14">
        <v>45</v>
      </c>
      <c r="H9" s="14">
        <v>45</v>
      </c>
      <c r="I9" s="14">
        <v>44</v>
      </c>
      <c r="J9" s="14">
        <v>42</v>
      </c>
      <c r="K9" s="14">
        <v>52</v>
      </c>
      <c r="L9" s="14">
        <v>55</v>
      </c>
      <c r="M9" s="14">
        <v>32</v>
      </c>
      <c r="N9" s="14">
        <v>49.58</v>
      </c>
      <c r="O9" s="17">
        <v>1987</v>
      </c>
    </row>
    <row r="10" spans="1:15" ht="22.5" customHeight="1" hidden="1">
      <c r="A10" s="16">
        <v>1988</v>
      </c>
      <c r="B10" s="14">
        <v>32</v>
      </c>
      <c r="C10" s="14">
        <v>32</v>
      </c>
      <c r="D10" s="14">
        <v>35</v>
      </c>
      <c r="E10" s="14">
        <v>38</v>
      </c>
      <c r="F10" s="14">
        <v>45</v>
      </c>
      <c r="G10" s="14">
        <v>48</v>
      </c>
      <c r="H10" s="14">
        <v>50</v>
      </c>
      <c r="I10" s="14">
        <v>52</v>
      </c>
      <c r="J10" s="14">
        <v>55</v>
      </c>
      <c r="K10" s="14">
        <v>60</v>
      </c>
      <c r="L10" s="14">
        <v>63</v>
      </c>
      <c r="M10" s="14">
        <v>68</v>
      </c>
      <c r="N10" s="14">
        <v>48.17</v>
      </c>
      <c r="O10" s="17">
        <v>1988</v>
      </c>
    </row>
    <row r="11" spans="1:15" ht="22.5" customHeight="1" hidden="1">
      <c r="A11" s="16">
        <v>1989</v>
      </c>
      <c r="B11" s="14">
        <v>76</v>
      </c>
      <c r="C11" s="14">
        <v>75</v>
      </c>
      <c r="D11" s="14">
        <v>75</v>
      </c>
      <c r="E11" s="14">
        <v>78</v>
      </c>
      <c r="F11" s="14">
        <v>80</v>
      </c>
      <c r="G11" s="14">
        <v>85</v>
      </c>
      <c r="H11" s="14">
        <v>95</v>
      </c>
      <c r="I11" s="14">
        <v>105</v>
      </c>
      <c r="J11" s="14">
        <v>110</v>
      </c>
      <c r="K11" s="14">
        <v>118</v>
      </c>
      <c r="L11" s="14">
        <v>150</v>
      </c>
      <c r="M11" s="14">
        <v>180</v>
      </c>
      <c r="N11" s="14">
        <v>102.25</v>
      </c>
      <c r="O11" s="17">
        <v>1989</v>
      </c>
    </row>
    <row r="12" spans="1:15" ht="22.5" customHeight="1" hidden="1">
      <c r="A12" s="16">
        <v>1990</v>
      </c>
      <c r="B12" s="14">
        <v>172.5</v>
      </c>
      <c r="C12" s="14">
        <v>165</v>
      </c>
      <c r="D12" s="14">
        <v>155</v>
      </c>
      <c r="E12" s="14">
        <v>162</v>
      </c>
      <c r="F12" s="14">
        <v>165</v>
      </c>
      <c r="G12" s="14">
        <v>168</v>
      </c>
      <c r="H12" s="14">
        <v>182</v>
      </c>
      <c r="I12" s="14">
        <v>187.5</v>
      </c>
      <c r="J12" s="14">
        <v>187.5</v>
      </c>
      <c r="K12" s="14">
        <v>205</v>
      </c>
      <c r="L12" s="14">
        <v>210</v>
      </c>
      <c r="M12" s="14">
        <v>210</v>
      </c>
      <c r="N12" s="14">
        <v>180.83</v>
      </c>
      <c r="O12" s="17">
        <v>1990</v>
      </c>
    </row>
    <row r="13" spans="1:15" ht="22.5" customHeight="1" hidden="1">
      <c r="A13" s="16">
        <v>1991</v>
      </c>
      <c r="B13" s="14">
        <v>210</v>
      </c>
      <c r="C13" s="14">
        <v>210</v>
      </c>
      <c r="D13" s="14">
        <v>220</v>
      </c>
      <c r="E13" s="14">
        <v>263.75</v>
      </c>
      <c r="F13" s="14">
        <v>295</v>
      </c>
      <c r="G13" s="14">
        <v>315</v>
      </c>
      <c r="H13" s="14">
        <v>370</v>
      </c>
      <c r="I13" s="14">
        <v>390</v>
      </c>
      <c r="J13" s="14">
        <v>412.5</v>
      </c>
      <c r="K13" s="14">
        <v>458</v>
      </c>
      <c r="L13" s="14">
        <v>507</v>
      </c>
      <c r="M13" s="14">
        <v>520</v>
      </c>
      <c r="N13" s="14">
        <v>347.6</v>
      </c>
      <c r="O13" s="17">
        <v>1991</v>
      </c>
    </row>
    <row r="14" spans="1:15" ht="22.5" customHeight="1" hidden="1">
      <c r="A14" s="16">
        <v>1992</v>
      </c>
      <c r="B14" s="14">
        <v>525</v>
      </c>
      <c r="C14" s="14">
        <v>530</v>
      </c>
      <c r="D14" s="14">
        <v>535</v>
      </c>
      <c r="E14" s="14">
        <v>525</v>
      </c>
      <c r="F14" s="14">
        <v>527</v>
      </c>
      <c r="G14" s="14">
        <v>535</v>
      </c>
      <c r="H14" s="14">
        <v>520</v>
      </c>
      <c r="I14" s="14">
        <v>522</v>
      </c>
      <c r="J14" s="14">
        <v>530</v>
      </c>
      <c r="K14" s="14">
        <v>535</v>
      </c>
      <c r="L14" s="14">
        <v>555</v>
      </c>
      <c r="M14" s="14">
        <v>584</v>
      </c>
      <c r="N14" s="14">
        <v>535.25</v>
      </c>
      <c r="O14" s="17">
        <v>1992</v>
      </c>
    </row>
    <row r="15" spans="1:15" ht="22.5" customHeight="1" hidden="1">
      <c r="A15" s="16">
        <v>1993</v>
      </c>
      <c r="B15" s="14">
        <v>591.25</v>
      </c>
      <c r="C15" s="14">
        <v>577.5</v>
      </c>
      <c r="D15" s="14">
        <v>575</v>
      </c>
      <c r="E15" s="14">
        <v>575</v>
      </c>
      <c r="F15" s="14">
        <v>590</v>
      </c>
      <c r="G15" s="14">
        <v>580</v>
      </c>
      <c r="H15" s="14">
        <v>583</v>
      </c>
      <c r="I15" s="14">
        <v>590</v>
      </c>
      <c r="J15" s="14">
        <v>602</v>
      </c>
      <c r="K15" s="14">
        <v>610</v>
      </c>
      <c r="L15" s="14">
        <v>620</v>
      </c>
      <c r="M15" s="14">
        <v>590</v>
      </c>
      <c r="N15" s="14">
        <v>590.31</v>
      </c>
      <c r="O15" s="17">
        <v>1993</v>
      </c>
    </row>
    <row r="16" spans="1:15" ht="22.5" customHeight="1" hidden="1">
      <c r="A16" s="16">
        <v>1994</v>
      </c>
      <c r="B16" s="14">
        <v>590</v>
      </c>
      <c r="C16" s="14">
        <v>590</v>
      </c>
      <c r="D16" s="14">
        <v>590</v>
      </c>
      <c r="E16" s="14">
        <v>590</v>
      </c>
      <c r="F16" s="14">
        <v>590</v>
      </c>
      <c r="G16" s="14">
        <v>590</v>
      </c>
      <c r="H16" s="14">
        <v>585</v>
      </c>
      <c r="I16" s="14">
        <v>590</v>
      </c>
      <c r="J16" s="154" t="s">
        <v>45</v>
      </c>
      <c r="K16" s="154" t="s">
        <v>45</v>
      </c>
      <c r="L16" s="154" t="s">
        <v>45</v>
      </c>
      <c r="M16" s="154" t="s">
        <v>45</v>
      </c>
      <c r="N16" s="154">
        <f>(B16+C16+D16+E16+F16+G16+H16+I16)/8</f>
        <v>589.375</v>
      </c>
      <c r="O16" s="17">
        <v>1994</v>
      </c>
    </row>
    <row r="17" spans="1:15" ht="22.5" customHeight="1" hidden="1">
      <c r="A17" s="16">
        <v>1995</v>
      </c>
      <c r="B17" s="154" t="s">
        <v>45</v>
      </c>
      <c r="C17" s="154" t="s">
        <v>45</v>
      </c>
      <c r="D17" s="14">
        <v>659.25</v>
      </c>
      <c r="E17" s="14">
        <v>674.06</v>
      </c>
      <c r="F17" s="14">
        <v>694.69</v>
      </c>
      <c r="G17" s="14">
        <v>767.75</v>
      </c>
      <c r="H17" s="14">
        <v>822.06</v>
      </c>
      <c r="I17" s="14">
        <v>890.25</v>
      </c>
      <c r="J17" s="14">
        <v>943.75</v>
      </c>
      <c r="K17" s="14">
        <v>997.38</v>
      </c>
      <c r="L17" s="14">
        <v>1098.75</v>
      </c>
      <c r="M17" s="14">
        <v>975</v>
      </c>
      <c r="N17" s="14">
        <v>852.29</v>
      </c>
      <c r="O17" s="17">
        <v>1995</v>
      </c>
    </row>
    <row r="18" spans="1:15" ht="22.5" customHeight="1" hidden="1">
      <c r="A18" s="16">
        <v>1996</v>
      </c>
      <c r="B18" s="14">
        <v>1010</v>
      </c>
      <c r="C18" s="14">
        <v>964.38</v>
      </c>
      <c r="D18" s="14">
        <v>955.08</v>
      </c>
      <c r="E18" s="14">
        <v>947.81</v>
      </c>
      <c r="F18" s="14">
        <v>935.5</v>
      </c>
      <c r="G18" s="14">
        <v>950</v>
      </c>
      <c r="H18" s="14">
        <v>951.69</v>
      </c>
      <c r="I18" s="14">
        <v>954.2</v>
      </c>
      <c r="J18" s="14">
        <v>959.88</v>
      </c>
      <c r="K18" s="14">
        <v>957.55</v>
      </c>
      <c r="L18" s="14">
        <v>953.75</v>
      </c>
      <c r="M18" s="14">
        <v>943.94</v>
      </c>
      <c r="N18" s="14">
        <v>956.9</v>
      </c>
      <c r="O18" s="17">
        <v>1996</v>
      </c>
    </row>
    <row r="19" spans="1:15" ht="22.5" customHeight="1" hidden="1">
      <c r="A19" s="16">
        <v>1997</v>
      </c>
      <c r="B19" s="14">
        <v>940.6</v>
      </c>
      <c r="C19" s="14">
        <v>923.56</v>
      </c>
      <c r="D19" s="14">
        <v>889.06</v>
      </c>
      <c r="E19" s="14">
        <v>875</v>
      </c>
      <c r="F19" s="14">
        <v>877.6</v>
      </c>
      <c r="G19" s="14">
        <v>1179.7</v>
      </c>
      <c r="H19" s="14">
        <v>1295.5</v>
      </c>
      <c r="I19" s="14">
        <v>1298.8</v>
      </c>
      <c r="J19" s="14">
        <v>1487.5</v>
      </c>
      <c r="K19" s="14">
        <v>1547.5</v>
      </c>
      <c r="L19" s="14">
        <v>1543.4</v>
      </c>
      <c r="M19" s="14">
        <v>1789.4</v>
      </c>
      <c r="N19" s="14">
        <v>1220.64</v>
      </c>
      <c r="O19" s="17">
        <v>1997</v>
      </c>
    </row>
    <row r="20" spans="1:15" ht="22.5" customHeight="1" hidden="1">
      <c r="A20" s="16">
        <v>1998</v>
      </c>
      <c r="B20" s="14">
        <v>2428.75</v>
      </c>
      <c r="C20" s="14">
        <v>2120</v>
      </c>
      <c r="D20" s="14">
        <v>1629.88</v>
      </c>
      <c r="E20" s="14">
        <v>1669.75</v>
      </c>
      <c r="F20" s="14">
        <v>1671.25</v>
      </c>
      <c r="G20" s="14">
        <v>1678.06</v>
      </c>
      <c r="H20" s="14">
        <v>1716</v>
      </c>
      <c r="I20" s="14">
        <v>1763.56</v>
      </c>
      <c r="J20" s="14">
        <v>1825.32</v>
      </c>
      <c r="K20" s="14">
        <v>1856.62</v>
      </c>
      <c r="L20" s="14">
        <v>1845.82</v>
      </c>
      <c r="M20" s="14">
        <v>1743.4</v>
      </c>
      <c r="N20" s="14">
        <v>1829.05</v>
      </c>
      <c r="O20" s="17">
        <v>1998</v>
      </c>
    </row>
    <row r="21" spans="1:15" ht="22.5" customHeight="1" hidden="1">
      <c r="A21" s="16">
        <v>1999</v>
      </c>
      <c r="B21" s="14">
        <v>2500</v>
      </c>
      <c r="C21" s="14">
        <v>2180.55</v>
      </c>
      <c r="D21" s="14">
        <v>2145.32</v>
      </c>
      <c r="E21" s="18">
        <v>2177.85</v>
      </c>
      <c r="F21" s="18">
        <v>2238.05</v>
      </c>
      <c r="G21" s="18">
        <v>2442.34</v>
      </c>
      <c r="H21" s="14">
        <v>2385</v>
      </c>
      <c r="I21" s="14">
        <v>2491.06</v>
      </c>
      <c r="J21" s="14">
        <v>2630.18</v>
      </c>
      <c r="K21" s="14">
        <v>2632.28</v>
      </c>
      <c r="L21" s="14">
        <v>2717.06</v>
      </c>
      <c r="M21" s="14">
        <v>2780.83</v>
      </c>
      <c r="N21" s="14">
        <f>SUM(B21:M21)/12</f>
        <v>2443.376666666667</v>
      </c>
      <c r="O21" s="17">
        <v>1999</v>
      </c>
    </row>
    <row r="22" spans="1:15" ht="22.5" customHeight="1" hidden="1">
      <c r="A22" s="16">
        <v>2000</v>
      </c>
      <c r="B22" s="14">
        <v>2934.12</v>
      </c>
      <c r="C22" s="14">
        <v>2565.6</v>
      </c>
      <c r="D22" s="14">
        <v>2444.14</v>
      </c>
      <c r="E22" s="18">
        <v>2147.08</v>
      </c>
      <c r="F22" s="18">
        <v>2202.29</v>
      </c>
      <c r="G22" s="18">
        <v>2149.95</v>
      </c>
      <c r="H22" s="14">
        <v>2308.33</v>
      </c>
      <c r="I22" s="14">
        <v>2370.629</v>
      </c>
      <c r="J22" s="14">
        <v>2324.922</v>
      </c>
      <c r="K22" s="14">
        <v>2223.12</v>
      </c>
      <c r="L22" s="14">
        <v>2084.934166666667</v>
      </c>
      <c r="M22" s="14">
        <v>2022.1723333333334</v>
      </c>
      <c r="N22" s="14">
        <f>SUM(B22:M22)/12</f>
        <v>2314.773958333333</v>
      </c>
      <c r="O22" s="17">
        <v>2000</v>
      </c>
    </row>
    <row r="23" spans="1:15" ht="34.5" customHeight="1" hidden="1">
      <c r="A23" s="16">
        <v>2001</v>
      </c>
      <c r="B23" s="47">
        <v>1876.16</v>
      </c>
      <c r="C23" s="47">
        <v>1913.161</v>
      </c>
      <c r="D23" s="47">
        <v>1997.84</v>
      </c>
      <c r="E23" s="68">
        <v>2059.2455</v>
      </c>
      <c r="F23" s="68">
        <v>2065.3965</v>
      </c>
      <c r="G23" s="68">
        <v>2073.3216</v>
      </c>
      <c r="H23" s="47">
        <v>2210.887</v>
      </c>
      <c r="I23" s="47">
        <v>2262.89</v>
      </c>
      <c r="J23" s="47">
        <v>2280.38</v>
      </c>
      <c r="K23" s="47">
        <v>2364.61</v>
      </c>
      <c r="L23" s="47">
        <v>2467.28</v>
      </c>
      <c r="M23" s="47">
        <v>2518.53</v>
      </c>
      <c r="N23" s="14">
        <f aca="true" t="shared" si="0" ref="N23:N31">SUM(B23:M23)/12</f>
        <v>2174.1418</v>
      </c>
      <c r="O23" s="17">
        <v>2001</v>
      </c>
    </row>
    <row r="24" spans="1:15" ht="34.5" customHeight="1" hidden="1">
      <c r="A24" s="16">
        <v>2002</v>
      </c>
      <c r="B24" s="47">
        <v>2350.71</v>
      </c>
      <c r="C24" s="47">
        <v>2245.5</v>
      </c>
      <c r="D24" s="47">
        <v>2326.34</v>
      </c>
      <c r="E24" s="68">
        <v>2289.13</v>
      </c>
      <c r="F24" s="68">
        <v>2209.28</v>
      </c>
      <c r="G24" s="68">
        <v>2189.34</v>
      </c>
      <c r="H24" s="47">
        <v>2196.92</v>
      </c>
      <c r="I24" s="47">
        <v>2211.42</v>
      </c>
      <c r="J24" s="47">
        <v>2218.94</v>
      </c>
      <c r="K24" s="47">
        <v>2270.44</v>
      </c>
      <c r="L24" s="47">
        <v>2312.8</v>
      </c>
      <c r="M24" s="47">
        <v>2351.92</v>
      </c>
      <c r="N24" s="14">
        <f t="shared" si="0"/>
        <v>2264.395</v>
      </c>
      <c r="O24" s="17">
        <v>2002</v>
      </c>
    </row>
    <row r="25" spans="1:15" ht="34.5" customHeight="1" hidden="1">
      <c r="A25" s="16">
        <v>2003</v>
      </c>
      <c r="B25" s="47">
        <v>2393.32</v>
      </c>
      <c r="C25" s="47">
        <v>2412.25</v>
      </c>
      <c r="D25" s="47">
        <v>2447.83</v>
      </c>
      <c r="E25" s="68">
        <v>2453.83</v>
      </c>
      <c r="F25" s="68">
        <v>2447.88</v>
      </c>
      <c r="G25" s="68">
        <v>2447.6</v>
      </c>
      <c r="H25" s="47">
        <v>2479.61</v>
      </c>
      <c r="I25" s="47">
        <v>2508.36</v>
      </c>
      <c r="J25" s="47">
        <v>2618.93</v>
      </c>
      <c r="K25" s="47">
        <v>2708.35</v>
      </c>
      <c r="L25" s="47">
        <v>2708.45</v>
      </c>
      <c r="M25" s="47">
        <v>2735.51</v>
      </c>
      <c r="N25" s="14">
        <f t="shared" si="0"/>
        <v>2530.16</v>
      </c>
      <c r="O25" s="17">
        <v>2003</v>
      </c>
    </row>
    <row r="26" spans="1:19" ht="34.5" customHeight="1" hidden="1">
      <c r="A26" s="16">
        <v>2004</v>
      </c>
      <c r="B26" s="47">
        <v>2773.48</v>
      </c>
      <c r="C26" s="47">
        <v>2786.11</v>
      </c>
      <c r="D26" s="47">
        <v>2797.96</v>
      </c>
      <c r="E26" s="68">
        <v>2799.05</v>
      </c>
      <c r="F26" s="68">
        <v>2945.4</v>
      </c>
      <c r="G26" s="68">
        <v>2970.07</v>
      </c>
      <c r="H26" s="47">
        <v>2891.49</v>
      </c>
      <c r="I26" s="47">
        <v>2841.88</v>
      </c>
      <c r="J26" s="47">
        <v>2840.2</v>
      </c>
      <c r="K26" s="47">
        <v>2861.82</v>
      </c>
      <c r="L26" s="47">
        <v>2892.6</v>
      </c>
      <c r="M26" s="47">
        <v>2904.17</v>
      </c>
      <c r="N26" s="14">
        <f t="shared" si="0"/>
        <v>2858.685833333333</v>
      </c>
      <c r="O26" s="17">
        <v>2004</v>
      </c>
      <c r="P26" s="2"/>
      <c r="Q26" s="2"/>
      <c r="R26" s="2"/>
      <c r="S26" s="2"/>
    </row>
    <row r="27" spans="1:19" ht="34.5" customHeight="1" hidden="1">
      <c r="A27" s="16">
        <v>2005</v>
      </c>
      <c r="B27" s="47">
        <v>2914.42</v>
      </c>
      <c r="C27" s="47">
        <v>2912.65</v>
      </c>
      <c r="D27" s="47">
        <v>2917.1</v>
      </c>
      <c r="E27" s="68">
        <v>2918.33</v>
      </c>
      <c r="F27" s="68">
        <v>2919.16</v>
      </c>
      <c r="G27" s="68">
        <v>2935.02</v>
      </c>
      <c r="H27" s="47">
        <v>2966.51</v>
      </c>
      <c r="I27" s="47">
        <v>2975.66</v>
      </c>
      <c r="J27" s="47">
        <v>3001.45</v>
      </c>
      <c r="K27" s="47">
        <v>3025.66</v>
      </c>
      <c r="L27" s="47">
        <v>3052.24</v>
      </c>
      <c r="M27" s="47">
        <v>3027.92</v>
      </c>
      <c r="N27" s="14">
        <f t="shared" si="0"/>
        <v>2963.8433333333337</v>
      </c>
      <c r="O27" s="17">
        <v>2005</v>
      </c>
      <c r="P27" s="2"/>
      <c r="Q27" s="2"/>
      <c r="R27" s="2"/>
      <c r="S27" s="2"/>
    </row>
    <row r="28" spans="1:19" ht="34.5" customHeight="1" hidden="1">
      <c r="A28" s="16">
        <v>2006</v>
      </c>
      <c r="B28" s="47">
        <v>3029.2</v>
      </c>
      <c r="C28" s="47">
        <v>2998.78</v>
      </c>
      <c r="D28" s="47">
        <v>2988.86</v>
      </c>
      <c r="E28" s="68">
        <v>2989.44</v>
      </c>
      <c r="F28" s="68">
        <v>3005.52</v>
      </c>
      <c r="G28" s="68">
        <v>3020.82</v>
      </c>
      <c r="H28" s="47">
        <v>3026.33</v>
      </c>
      <c r="I28" s="47">
        <v>3014.26</v>
      </c>
      <c r="J28" s="47">
        <v>3028.98</v>
      </c>
      <c r="K28" s="47">
        <v>3066.2</v>
      </c>
      <c r="L28" s="47">
        <v>3067.59</v>
      </c>
      <c r="M28" s="47">
        <v>3012.53</v>
      </c>
      <c r="N28" s="14">
        <f t="shared" si="0"/>
        <v>3020.7091666666674</v>
      </c>
      <c r="O28" s="17">
        <v>2006</v>
      </c>
      <c r="P28" s="2"/>
      <c r="Q28" s="2"/>
      <c r="R28" s="2"/>
      <c r="S28" s="2"/>
    </row>
    <row r="29" spans="1:19" ht="28.5" customHeight="1" hidden="1">
      <c r="A29" s="69" t="s">
        <v>34</v>
      </c>
      <c r="B29" s="47">
        <v>3008.33</v>
      </c>
      <c r="C29" s="47">
        <v>3004.42</v>
      </c>
      <c r="D29" s="47">
        <v>2999.64</v>
      </c>
      <c r="E29" s="68">
        <v>3010.44</v>
      </c>
      <c r="F29" s="68">
        <v>3009.08</v>
      </c>
      <c r="G29" s="68">
        <v>3008.06</v>
      </c>
      <c r="H29" s="47">
        <v>3003.59</v>
      </c>
      <c r="I29" s="47">
        <v>2996.78</v>
      </c>
      <c r="J29" s="47">
        <v>2992.4</v>
      </c>
      <c r="K29" s="47">
        <v>2990.86</v>
      </c>
      <c r="L29" s="47">
        <v>2992.19</v>
      </c>
      <c r="M29" s="47">
        <v>2983</v>
      </c>
      <c r="N29" s="14">
        <f t="shared" si="0"/>
        <v>2999.8991666666666</v>
      </c>
      <c r="O29" s="70" t="s">
        <v>34</v>
      </c>
      <c r="P29" s="2"/>
      <c r="Q29" s="2"/>
      <c r="R29" s="2"/>
      <c r="S29" s="2"/>
    </row>
    <row r="30" spans="1:19" ht="24.75" customHeight="1" hidden="1">
      <c r="A30" s="69" t="s">
        <v>35</v>
      </c>
      <c r="B30" s="47">
        <v>2979.477272727273</v>
      </c>
      <c r="C30" s="47">
        <v>2977.5714285714284</v>
      </c>
      <c r="D30" s="47">
        <v>2972.83</v>
      </c>
      <c r="E30" s="47">
        <v>2971.476190476191</v>
      </c>
      <c r="F30" s="47">
        <v>2973.2272727272725</v>
      </c>
      <c r="G30" s="47">
        <v>2969.357142857143</v>
      </c>
      <c r="H30" s="47">
        <v>2980.8</v>
      </c>
      <c r="I30" s="47">
        <v>2987.35</v>
      </c>
      <c r="J30" s="47">
        <v>2995.7386363636365</v>
      </c>
      <c r="K30" s="47">
        <v>3008.11</v>
      </c>
      <c r="L30" s="47">
        <v>3021.1</v>
      </c>
      <c r="M30" s="47">
        <v>3044.85</v>
      </c>
      <c r="N30" s="14">
        <f>SUM(B30:M30)/12</f>
        <v>2990.1573286435782</v>
      </c>
      <c r="O30" s="70" t="s">
        <v>35</v>
      </c>
      <c r="P30" s="2"/>
      <c r="Q30" s="2"/>
      <c r="R30" s="2"/>
      <c r="S30" s="2"/>
    </row>
    <row r="31" spans="1:19" ht="25.5" customHeight="1" hidden="1">
      <c r="A31" s="16">
        <v>2009</v>
      </c>
      <c r="B31" s="14">
        <v>3068.5714285714284</v>
      </c>
      <c r="C31" s="14">
        <v>3097.46</v>
      </c>
      <c r="D31" s="14">
        <v>3155.8214285714284</v>
      </c>
      <c r="E31" s="18">
        <v>3188.0526315789475</v>
      </c>
      <c r="F31" s="18">
        <v>3241.3809523809523</v>
      </c>
      <c r="G31" s="18">
        <v>3304.681818181818</v>
      </c>
      <c r="H31" s="14">
        <v>3450.282608695652</v>
      </c>
      <c r="I31" s="47">
        <v>3747.309523809524</v>
      </c>
      <c r="J31" s="14">
        <v>3918.095238095238</v>
      </c>
      <c r="K31" s="14">
        <v>4002.659090909091</v>
      </c>
      <c r="L31" s="14">
        <v>3913.325</v>
      </c>
      <c r="M31" s="14">
        <v>4025.125</v>
      </c>
      <c r="N31" s="14">
        <f t="shared" si="0"/>
        <v>3509.397060066173</v>
      </c>
      <c r="O31" s="17">
        <v>2009</v>
      </c>
      <c r="P31" s="2"/>
      <c r="Q31" s="2" t="s">
        <v>33</v>
      </c>
      <c r="R31" s="2"/>
      <c r="S31" s="2"/>
    </row>
    <row r="32" spans="1:19" ht="24" customHeight="1" hidden="1">
      <c r="A32" s="16">
        <v>2010</v>
      </c>
      <c r="B32" s="14">
        <v>4030.15</v>
      </c>
      <c r="C32" s="14">
        <v>3929.125</v>
      </c>
      <c r="D32" s="14">
        <v>4025.2608695652175</v>
      </c>
      <c r="E32" s="18">
        <v>3984.9473684210525</v>
      </c>
      <c r="F32" s="18">
        <v>3966.5</v>
      </c>
      <c r="G32" s="18">
        <v>3992.3</v>
      </c>
      <c r="H32" s="14">
        <v>4020.8</v>
      </c>
      <c r="I32" s="47">
        <v>4083.02</v>
      </c>
      <c r="J32" s="14">
        <v>4179.357142857143</v>
      </c>
      <c r="K32" s="14">
        <v>4238.928571428572</v>
      </c>
      <c r="L32" s="14">
        <v>4257.5</v>
      </c>
      <c r="M32" s="14">
        <v>4286.613636363636</v>
      </c>
      <c r="N32" s="14">
        <f aca="true" t="shared" si="1" ref="N32:N40">SUM(B32:M32)/12</f>
        <v>4082.8752157196345</v>
      </c>
      <c r="O32" s="17">
        <v>2010</v>
      </c>
      <c r="P32" s="2"/>
      <c r="Q32" s="2"/>
      <c r="R32" s="2"/>
      <c r="S32" s="2"/>
    </row>
    <row r="33" spans="1:19" ht="24" customHeight="1" hidden="1">
      <c r="A33" s="16">
        <v>2011</v>
      </c>
      <c r="B33" s="14">
        <v>4357.5</v>
      </c>
      <c r="C33" s="14">
        <v>4375.5</v>
      </c>
      <c r="D33" s="14">
        <v>4389.782608695652</v>
      </c>
      <c r="E33" s="18">
        <v>4406</v>
      </c>
      <c r="F33" s="18">
        <v>4403.977272727272</v>
      </c>
      <c r="G33" s="18">
        <v>4406</v>
      </c>
      <c r="H33" s="14">
        <v>4425.69</v>
      </c>
      <c r="I33" s="47">
        <v>4473.522727272727</v>
      </c>
      <c r="J33" s="14">
        <v>4488.045454545454</v>
      </c>
      <c r="K33" s="14">
        <v>4484.24</v>
      </c>
      <c r="L33" s="14">
        <v>4450</v>
      </c>
      <c r="M33" s="47">
        <v>4450</v>
      </c>
      <c r="N33" s="14">
        <f t="shared" si="1"/>
        <v>4425.854838603425</v>
      </c>
      <c r="O33" s="17">
        <v>2011</v>
      </c>
      <c r="P33" s="2"/>
      <c r="Q33" s="2" t="s">
        <v>33</v>
      </c>
      <c r="R33" s="2"/>
      <c r="S33" s="2"/>
    </row>
    <row r="34" spans="1:19" ht="24" customHeight="1">
      <c r="A34" s="16">
        <v>2012</v>
      </c>
      <c r="B34" s="41">
        <v>4392.380952380952</v>
      </c>
      <c r="C34" s="41">
        <v>4373.75</v>
      </c>
      <c r="D34" s="41">
        <v>4382.954545454546</v>
      </c>
      <c r="E34" s="41">
        <v>4362.5</v>
      </c>
      <c r="F34" s="41">
        <v>4355.804347826087</v>
      </c>
      <c r="G34" s="41">
        <v>4365</v>
      </c>
      <c r="H34" s="41">
        <v>4368.329545454546</v>
      </c>
      <c r="I34" s="41">
        <v>4401.239130434782</v>
      </c>
      <c r="J34" s="41">
        <v>4394.95</v>
      </c>
      <c r="K34" s="41">
        <v>4382.431818181818</v>
      </c>
      <c r="L34" s="41">
        <v>4380.5</v>
      </c>
      <c r="M34" s="41">
        <v>4382.763157894737</v>
      </c>
      <c r="N34" s="41">
        <f t="shared" si="1"/>
        <v>4378.550291468956</v>
      </c>
      <c r="O34" s="17">
        <v>2012</v>
      </c>
      <c r="P34" s="2"/>
      <c r="Q34" s="2"/>
      <c r="R34" s="2"/>
      <c r="S34" s="2"/>
    </row>
    <row r="35" spans="1:15" ht="28.5" customHeight="1">
      <c r="A35" s="16">
        <v>2013</v>
      </c>
      <c r="B35" s="41">
        <v>4358.5</v>
      </c>
      <c r="C35" s="41">
        <v>4360</v>
      </c>
      <c r="D35" s="41">
        <v>4350</v>
      </c>
      <c r="E35" s="41">
        <v>4336.025</v>
      </c>
      <c r="F35" s="41">
        <v>4325.434782608696</v>
      </c>
      <c r="G35" s="41">
        <v>4326</v>
      </c>
      <c r="H35" s="41">
        <v>4364</v>
      </c>
      <c r="I35" s="41">
        <v>4369.318181818182</v>
      </c>
      <c r="J35" s="41">
        <v>4369.5</v>
      </c>
      <c r="K35" s="41">
        <v>4377.954545454546</v>
      </c>
      <c r="L35" s="41">
        <v>4404.4047619047615</v>
      </c>
      <c r="M35" s="41">
        <v>4416.375</v>
      </c>
      <c r="N35" s="41">
        <f t="shared" si="1"/>
        <v>4363.126022648849</v>
      </c>
      <c r="O35" s="17">
        <v>2013</v>
      </c>
    </row>
    <row r="36" spans="1:17" ht="28.5" customHeight="1">
      <c r="A36" s="16">
        <v>2014</v>
      </c>
      <c r="B36" s="41">
        <v>4489.857142857143</v>
      </c>
      <c r="C36" s="41">
        <v>4525.421052631578</v>
      </c>
      <c r="D36" s="41">
        <v>4520.621428571429</v>
      </c>
      <c r="E36" s="41">
        <v>4525.605263157895</v>
      </c>
      <c r="F36" s="41">
        <v>4477.761363636364</v>
      </c>
      <c r="G36" s="41">
        <v>4554.523809523809</v>
      </c>
      <c r="H36" s="41">
        <v>4663.181818181818</v>
      </c>
      <c r="I36" s="41">
        <v>4732</v>
      </c>
      <c r="J36" s="41">
        <v>4914.928571428572</v>
      </c>
      <c r="K36" s="41">
        <v>5003.636363636364</v>
      </c>
      <c r="L36" s="41">
        <v>5186.5</v>
      </c>
      <c r="M36" s="41">
        <v>5304.476190476191</v>
      </c>
      <c r="N36" s="41">
        <f t="shared" si="1"/>
        <v>4741.542750341764</v>
      </c>
      <c r="O36" s="17">
        <v>2014</v>
      </c>
      <c r="Q36" t="s">
        <v>33</v>
      </c>
    </row>
    <row r="37" spans="1:19" ht="28.5" customHeight="1">
      <c r="A37" s="16">
        <v>2015</v>
      </c>
      <c r="B37" s="41">
        <v>5058.5</v>
      </c>
      <c r="C37" s="41">
        <v>5057.28947368421</v>
      </c>
      <c r="D37" s="41">
        <v>5090</v>
      </c>
      <c r="E37" s="41">
        <v>5100</v>
      </c>
      <c r="F37" s="41">
        <v>5075</v>
      </c>
      <c r="G37" s="41">
        <v>5064.659090909091</v>
      </c>
      <c r="H37" s="41">
        <v>5108.75</v>
      </c>
      <c r="I37" s="41">
        <v>5224.523809523809</v>
      </c>
      <c r="J37" s="41">
        <v>5535.714285714285</v>
      </c>
      <c r="K37" s="41">
        <v>5596.818181818182</v>
      </c>
      <c r="L37" s="41">
        <v>5635.70428571429</v>
      </c>
      <c r="M37" s="41">
        <v>5696.81818181818</v>
      </c>
      <c r="N37" s="41">
        <f t="shared" si="1"/>
        <v>5270.31477576517</v>
      </c>
      <c r="O37" s="17">
        <v>2015</v>
      </c>
      <c r="S37" t="s">
        <v>33</v>
      </c>
    </row>
    <row r="38" spans="1:15" ht="28.5" customHeight="1">
      <c r="A38" s="16">
        <v>2016</v>
      </c>
      <c r="B38" s="41">
        <v>5863.75</v>
      </c>
      <c r="C38" s="41">
        <v>5891.25</v>
      </c>
      <c r="D38" s="41">
        <v>6082.5</v>
      </c>
      <c r="E38" s="41">
        <v>6202.5</v>
      </c>
      <c r="F38" s="41">
        <v>6680.95</v>
      </c>
      <c r="G38" s="41">
        <v>6622.73</v>
      </c>
      <c r="H38" s="41">
        <v>6766.666666666667</v>
      </c>
      <c r="I38" s="41">
        <v>7000</v>
      </c>
      <c r="J38" s="41">
        <v>7236.9047619047615</v>
      </c>
      <c r="K38" s="41">
        <v>7355.952380952381</v>
      </c>
      <c r="L38" s="41">
        <v>7605.681818181818</v>
      </c>
      <c r="M38" s="41">
        <v>7525</v>
      </c>
      <c r="N38" s="41">
        <f t="shared" si="1"/>
        <v>6736.157135642136</v>
      </c>
      <c r="O38" s="17">
        <v>2016</v>
      </c>
    </row>
    <row r="39" spans="1:15" ht="28.5" customHeight="1">
      <c r="A39" s="16">
        <v>2017</v>
      </c>
      <c r="B39" s="41">
        <v>7514.285714285715</v>
      </c>
      <c r="C39" s="41">
        <v>7531.578947368421</v>
      </c>
      <c r="D39" s="41">
        <v>7536.363636363636</v>
      </c>
      <c r="E39" s="41">
        <v>7498.529411764706</v>
      </c>
      <c r="F39" s="41">
        <v>7527.272727272727</v>
      </c>
      <c r="G39" s="41">
        <v>7590.476190476191</v>
      </c>
      <c r="H39" s="41">
        <v>7578.571428571429</v>
      </c>
      <c r="I39" s="41">
        <v>7625</v>
      </c>
      <c r="J39" s="41">
        <v>7650</v>
      </c>
      <c r="K39" s="41">
        <v>7660</v>
      </c>
      <c r="L39" s="41">
        <v>7640</v>
      </c>
      <c r="M39" s="41">
        <v>7708.421052631579</v>
      </c>
      <c r="N39" s="41">
        <v>7588.374925727866</v>
      </c>
      <c r="O39" s="17">
        <v>2017</v>
      </c>
    </row>
    <row r="40" spans="1:17" ht="30.75" customHeight="1" thickBot="1">
      <c r="A40" s="19">
        <v>2018</v>
      </c>
      <c r="B40" s="42">
        <v>7743.181818181818</v>
      </c>
      <c r="C40" s="42">
        <v>7758.421052631579</v>
      </c>
      <c r="D40" s="42">
        <v>7770.526315789473</v>
      </c>
      <c r="E40" s="42">
        <v>7771.315789473684</v>
      </c>
      <c r="F40" s="42">
        <v>7839.090909090909</v>
      </c>
      <c r="G40" s="42">
        <v>7994.5</v>
      </c>
      <c r="H40" s="42">
        <v>8398.863636363636</v>
      </c>
      <c r="I40" s="42">
        <v>8640.90909090909</v>
      </c>
      <c r="J40" s="42">
        <v>8477.5</v>
      </c>
      <c r="K40" s="42">
        <v>8619.565217391304</v>
      </c>
      <c r="L40" s="42">
        <v>8615.90909090909</v>
      </c>
      <c r="M40" s="42"/>
      <c r="N40" s="42">
        <f t="shared" si="1"/>
        <v>7469.148576728381</v>
      </c>
      <c r="O40" s="15">
        <v>2018</v>
      </c>
      <c r="Q40" s="183"/>
    </row>
    <row r="41" spans="1:15" ht="12.75">
      <c r="A41" s="2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4:7" ht="12.75">
      <c r="D42" s="183"/>
      <c r="G42" s="183"/>
    </row>
    <row r="43" spans="2:8" ht="19.5" customHeight="1">
      <c r="B43" s="4"/>
      <c r="C43" s="4"/>
      <c r="D43" s="4"/>
      <c r="E43" s="4"/>
      <c r="F43" s="4"/>
      <c r="G43" s="4"/>
      <c r="H43" s="4"/>
    </row>
    <row r="45" ht="12.75">
      <c r="J45" t="s">
        <v>33</v>
      </c>
    </row>
    <row r="48" ht="12.75">
      <c r="J48" s="9" t="s">
        <v>33</v>
      </c>
    </row>
    <row r="49" ht="12.75">
      <c r="G49" t="s">
        <v>33</v>
      </c>
    </row>
    <row r="51" ht="12.75">
      <c r="M51" s="9" t="s">
        <v>33</v>
      </c>
    </row>
    <row r="53" ht="12.75">
      <c r="I53" t="s">
        <v>33</v>
      </c>
    </row>
  </sheetData>
  <sheetProtection/>
  <mergeCells count="1">
    <mergeCell ref="A2:O2"/>
  </mergeCells>
  <printOptions horizontalCentered="1"/>
  <pageMargins left="0.15748031496062992" right="0.15748031496062992" top="0.5905511811023623" bottom="0.4330708661417323" header="0.5118110236220472" footer="0.2362204724409449"/>
  <pageSetup horizontalDpi="600" verticalDpi="600" orientation="landscape" paperSize="9" scale="75" r:id="rId3"/>
  <headerFooter alignWithMargins="0">
    <oddHeader>&amp;C&amp;"Arial,Bold"&amp;14
</oddHeader>
    <oddFooter>&amp;L&amp;D     &amp;T&amp;C&amp;F  (Parallel)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INFORMATION SYSTEMS</dc:creator>
  <cp:keywords/>
  <dc:description/>
  <cp:lastModifiedBy>Rashid Koroma</cp:lastModifiedBy>
  <cp:lastPrinted>2018-08-06T11:11:36Z</cp:lastPrinted>
  <dcterms:created xsi:type="dcterms:W3CDTF">2000-03-30T11:57:09Z</dcterms:created>
  <dcterms:modified xsi:type="dcterms:W3CDTF">2019-01-02T15:44:12Z</dcterms:modified>
  <cp:category/>
  <cp:version/>
  <cp:contentType/>
  <cp:contentStatus/>
</cp:coreProperties>
</file>